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695" windowHeight="13050"/>
  </bookViews>
  <sheets>
    <sheet name="全区一般公共预算收入执行情况" sheetId="1" r:id="rId1"/>
  </sheets>
  <calcPr calcId="144525"/>
</workbook>
</file>

<file path=xl/calcChain.xml><?xml version="1.0" encoding="utf-8"?>
<calcChain xmlns="http://schemas.openxmlformats.org/spreadsheetml/2006/main">
  <c r="G42" i="1"/>
  <c r="F42"/>
  <c r="E42"/>
  <c r="D42"/>
  <c r="C42"/>
  <c r="B42"/>
  <c r="G41"/>
  <c r="F41"/>
  <c r="G40"/>
  <c r="F40"/>
  <c r="G39"/>
  <c r="F39"/>
  <c r="G38"/>
  <c r="F38"/>
  <c r="G37"/>
  <c r="F37"/>
  <c r="E37"/>
  <c r="D37"/>
  <c r="C37"/>
  <c r="B37"/>
  <c r="G36"/>
  <c r="F36"/>
  <c r="G35"/>
  <c r="F35"/>
  <c r="E35"/>
  <c r="D35"/>
  <c r="C35"/>
  <c r="B35"/>
  <c r="F34"/>
  <c r="E34"/>
  <c r="D34"/>
  <c r="C34"/>
  <c r="B34"/>
  <c r="G33"/>
  <c r="F33"/>
  <c r="G32"/>
  <c r="F32"/>
  <c r="G31"/>
  <c r="F31"/>
  <c r="G30"/>
  <c r="F30"/>
  <c r="G29"/>
  <c r="F29"/>
  <c r="G28"/>
  <c r="F28"/>
  <c r="G27"/>
  <c r="F27"/>
  <c r="E27"/>
  <c r="D27"/>
  <c r="C27"/>
  <c r="B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G10"/>
  <c r="F10"/>
  <c r="G9"/>
  <c r="F9"/>
  <c r="G8"/>
  <c r="F8"/>
  <c r="E8"/>
  <c r="D8"/>
  <c r="C8"/>
  <c r="G7"/>
  <c r="F7"/>
  <c r="E7"/>
  <c r="D7"/>
  <c r="C7"/>
  <c r="B7"/>
  <c r="G6"/>
  <c r="F6"/>
  <c r="E6"/>
  <c r="C6"/>
  <c r="B6"/>
</calcChain>
</file>

<file path=xl/comments1.xml><?xml version="1.0" encoding="utf-8"?>
<comments xmlns="http://schemas.openxmlformats.org/spreadsheetml/2006/main">
  <authors>
    <author>001</author>
    <author>Administrator</author>
  </authors>
  <commentList>
    <comment ref="B41" authorId="0">
      <text>
        <r>
          <rPr>
            <b/>
            <sz val="9"/>
            <rFont val="宋体"/>
            <charset val="134"/>
          </rPr>
          <t>001:</t>
        </r>
        <r>
          <rPr>
            <sz val="9"/>
            <rFont val="宋体"/>
            <charset val="134"/>
          </rPr>
          <t xml:space="preserve">
上年结余21273、调入资金8368</t>
        </r>
      </text>
    </comment>
    <comment ref="C41" authorId="0">
      <text>
        <r>
          <rPr>
            <b/>
            <sz val="9"/>
            <rFont val="宋体"/>
            <charset val="134"/>
          </rPr>
          <t>001:</t>
        </r>
        <r>
          <rPr>
            <sz val="9"/>
            <rFont val="宋体"/>
            <charset val="134"/>
          </rPr>
          <t xml:space="preserve">
上年结转10872，调入资金32171</t>
        </r>
      </text>
    </comment>
    <comment ref="D41" authorId="1">
      <text>
        <r>
          <rPr>
            <b/>
            <sz val="9"/>
            <rFont val="Tahoma"/>
          </rPr>
          <t>Administrator:</t>
        </r>
        <r>
          <rPr>
            <sz val="9"/>
            <rFont val="Tahoma"/>
          </rPr>
          <t xml:space="preserve">
</t>
        </r>
        <r>
          <rPr>
            <sz val="9"/>
            <rFont val="宋体"/>
            <charset val="134"/>
          </rPr>
          <t>上年结转</t>
        </r>
        <r>
          <rPr>
            <sz val="9"/>
            <rFont val="Tahoma"/>
          </rPr>
          <t>10872</t>
        </r>
        <r>
          <rPr>
            <sz val="9"/>
            <rFont val="宋体"/>
            <charset val="134"/>
          </rPr>
          <t>；调入资金</t>
        </r>
        <r>
          <rPr>
            <sz val="9"/>
            <rFont val="Tahoma"/>
          </rPr>
          <t>9620</t>
        </r>
      </text>
    </comment>
    <comment ref="E41" authorId="0">
      <text>
        <r>
          <rPr>
            <b/>
            <sz val="9"/>
            <rFont val="宋体"/>
            <charset val="134"/>
          </rPr>
          <t>001:</t>
        </r>
        <r>
          <rPr>
            <sz val="9"/>
            <rFont val="宋体"/>
            <charset val="134"/>
          </rPr>
          <t xml:space="preserve">
上年结余10903、调入资金18370</t>
        </r>
      </text>
    </comment>
  </commentList>
</comments>
</file>

<file path=xl/sharedStrings.xml><?xml version="1.0" encoding="utf-8"?>
<sst xmlns="http://schemas.openxmlformats.org/spreadsheetml/2006/main" count="47" uniqueCount="45">
  <si>
    <t>2017年章丘区一般公共预算收入决算情况表</t>
  </si>
  <si>
    <t>单位：万元</t>
  </si>
  <si>
    <t>税种及部门</t>
  </si>
  <si>
    <t>2016年决算数</t>
  </si>
  <si>
    <t>2017年预算数</t>
  </si>
  <si>
    <t>2017年调整预算数</t>
  </si>
  <si>
    <t>2017年决算数</t>
  </si>
  <si>
    <t>金额</t>
  </si>
  <si>
    <t>占调整后预算%</t>
  </si>
  <si>
    <t>增长%</t>
  </si>
  <si>
    <t>一般公共预算收入合计</t>
  </si>
  <si>
    <t>一、税收收入</t>
  </si>
  <si>
    <t xml:space="preserve">   税收比重%</t>
  </si>
  <si>
    <t xml:space="preserve">    1、增值税</t>
  </si>
  <si>
    <t xml:space="preserve">       其中：财政退增值税</t>
  </si>
  <si>
    <t xml:space="preserve">    2、营业税</t>
  </si>
  <si>
    <t xml:space="preserve">    3、企业所得税</t>
  </si>
  <si>
    <t xml:space="preserve">        国税</t>
  </si>
  <si>
    <t xml:space="preserve">        地税</t>
  </si>
  <si>
    <t xml:space="preserve">    4、个人所得税</t>
  </si>
  <si>
    <t xml:space="preserve">    5、资源税</t>
  </si>
  <si>
    <t xml:space="preserve">    6、城市维护建设税</t>
  </si>
  <si>
    <t xml:space="preserve">    7、房产税</t>
  </si>
  <si>
    <t xml:space="preserve">    8、印花税</t>
  </si>
  <si>
    <t xml:space="preserve">    9、城镇土地使用税</t>
  </si>
  <si>
    <t xml:space="preserve">    10、土地增值税</t>
  </si>
  <si>
    <t xml:space="preserve">    11、车船税</t>
  </si>
  <si>
    <t xml:space="preserve">    12、耕地占用税</t>
  </si>
  <si>
    <t xml:space="preserve">    13、契税</t>
  </si>
  <si>
    <t>二、非税收入</t>
  </si>
  <si>
    <t xml:space="preserve">    1、专项收入</t>
  </si>
  <si>
    <t xml:space="preserve">     其中：城市教育费附加</t>
  </si>
  <si>
    <t xml:space="preserve">    2、行政事业性收费收入</t>
  </si>
  <si>
    <t xml:space="preserve">    3、罚没收入</t>
  </si>
  <si>
    <t xml:space="preserve">    4、国有资源（资产）有偿使用收入</t>
  </si>
  <si>
    <t xml:space="preserve">    5、其他收入</t>
  </si>
  <si>
    <t>本年收入合计</t>
  </si>
  <si>
    <t>三、债务收入</t>
  </si>
  <si>
    <t xml:space="preserve"> 地方政府一般债务转贷收入</t>
  </si>
  <si>
    <t>四、转移性收入</t>
  </si>
  <si>
    <t xml:space="preserve"> 返还性收入</t>
  </si>
  <si>
    <t xml:space="preserve"> 一般性转移支付收入</t>
  </si>
  <si>
    <t xml:space="preserve"> 专项转移支付收入</t>
  </si>
  <si>
    <t xml:space="preserve"> 上年结转及调入资金等</t>
  </si>
  <si>
    <t>收入总计</t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</si>
</sst>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8"/>
      <name val="方正小标宋简体"/>
      <family val="4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Tahoma"/>
    </font>
    <font>
      <sz val="9"/>
      <name val="Tahoma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2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42"/>
  <sheetViews>
    <sheetView showZeros="0" tabSelected="1" workbookViewId="0">
      <pane xSplit="1" ySplit="5" topLeftCell="B7" activePane="bottomRight" state="frozen"/>
      <selection pane="topRight"/>
      <selection pane="bottomLeft"/>
      <selection pane="bottomRight" activeCell="O20" sqref="O20"/>
    </sheetView>
  </sheetViews>
  <sheetFormatPr defaultColWidth="9" defaultRowHeight="14.25"/>
  <cols>
    <col min="1" max="1" width="24.25" style="3" customWidth="1"/>
    <col min="2" max="7" width="8.625" style="3" customWidth="1"/>
    <col min="8" max="16384" width="9" style="3"/>
  </cols>
  <sheetData>
    <row r="2" spans="1:7" s="1" customFormat="1" ht="29.25" customHeight="1">
      <c r="A2" s="17" t="s">
        <v>0</v>
      </c>
      <c r="B2" s="17"/>
      <c r="C2" s="17"/>
      <c r="D2" s="17"/>
      <c r="E2" s="17"/>
      <c r="F2" s="17"/>
      <c r="G2" s="17"/>
    </row>
    <row r="3" spans="1:7" ht="20.25" customHeight="1">
      <c r="A3" s="1"/>
      <c r="C3" s="4"/>
      <c r="D3" s="4"/>
      <c r="F3" s="18" t="s">
        <v>1</v>
      </c>
      <c r="G3" s="18"/>
    </row>
    <row r="4" spans="1:7" s="2" customFormat="1" ht="32.25" customHeight="1">
      <c r="A4" s="22" t="s">
        <v>2</v>
      </c>
      <c r="B4" s="24" t="s">
        <v>3</v>
      </c>
      <c r="C4" s="26" t="s">
        <v>4</v>
      </c>
      <c r="D4" s="24" t="s">
        <v>5</v>
      </c>
      <c r="E4" s="19" t="s">
        <v>6</v>
      </c>
      <c r="F4" s="20"/>
      <c r="G4" s="21"/>
    </row>
    <row r="5" spans="1:7" s="2" customFormat="1" ht="33.75" customHeight="1">
      <c r="A5" s="23"/>
      <c r="B5" s="25"/>
      <c r="C5" s="26"/>
      <c r="D5" s="25"/>
      <c r="E5" s="6" t="s">
        <v>7</v>
      </c>
      <c r="F5" s="5" t="s">
        <v>8</v>
      </c>
      <c r="G5" s="6" t="s">
        <v>9</v>
      </c>
    </row>
    <row r="6" spans="1:7" s="2" customFormat="1" ht="18" hidden="1" customHeight="1">
      <c r="A6" s="7" t="s">
        <v>10</v>
      </c>
      <c r="B6" s="8">
        <f>SUM(B7,B27)</f>
        <v>509451</v>
      </c>
      <c r="C6" s="8">
        <f>SUM(C7,C27)</f>
        <v>550863</v>
      </c>
      <c r="D6" s="8"/>
      <c r="E6" s="8">
        <f>SUM(E7,E27)</f>
        <v>520831</v>
      </c>
      <c r="F6" s="9">
        <f>E6/C6*100</f>
        <v>94.548190747971802</v>
      </c>
      <c r="G6" s="9" t="e">
        <f>(E6-#REF!)/#REF!*100</f>
        <v>#REF!</v>
      </c>
    </row>
    <row r="7" spans="1:7" s="2" customFormat="1" ht="18" customHeight="1">
      <c r="A7" s="10" t="s">
        <v>11</v>
      </c>
      <c r="B7" s="11">
        <f>SUM(B9:B26)</f>
        <v>358202</v>
      </c>
      <c r="C7" s="11">
        <f>SUM(C9:C26)</f>
        <v>393084</v>
      </c>
      <c r="D7" s="11">
        <f>SUM(D9:D26)</f>
        <v>418725</v>
      </c>
      <c r="E7" s="11">
        <f>SUM(E9:E26)</f>
        <v>419946</v>
      </c>
      <c r="F7" s="9">
        <f>E7/D7*100</f>
        <v>100.29159949847801</v>
      </c>
      <c r="G7" s="9">
        <f t="shared" ref="G7:G33" si="0">(E7-B7)/B7*100</f>
        <v>17.2372013556597</v>
      </c>
    </row>
    <row r="8" spans="1:7" s="2" customFormat="1" ht="18" hidden="1" customHeight="1">
      <c r="A8" s="12" t="s">
        <v>12</v>
      </c>
      <c r="B8" s="13">
        <v>72.338306552008106</v>
      </c>
      <c r="C8" s="13">
        <f>C7/C6*100</f>
        <v>71.3578512261669</v>
      </c>
      <c r="D8" s="13" t="e">
        <f>D7/D6*100</f>
        <v>#DIV/0!</v>
      </c>
      <c r="E8" s="13">
        <f>E7/E6*100</f>
        <v>80.629993222369606</v>
      </c>
      <c r="F8" s="9" t="e">
        <f>E8/D8*100</f>
        <v>#DIV/0!</v>
      </c>
      <c r="G8" s="9">
        <f t="shared" si="0"/>
        <v>11.462373209414499</v>
      </c>
    </row>
    <row r="9" spans="1:7" s="2" customFormat="1" ht="18" customHeight="1">
      <c r="A9" s="14" t="s">
        <v>13</v>
      </c>
      <c r="B9" s="14">
        <v>115182</v>
      </c>
      <c r="C9" s="15">
        <v>167183</v>
      </c>
      <c r="D9" s="15">
        <v>174086</v>
      </c>
      <c r="E9" s="14">
        <v>173284</v>
      </c>
      <c r="F9" s="9">
        <f>E9/D9*100</f>
        <v>99.539308158036803</v>
      </c>
      <c r="G9" s="9">
        <f t="shared" si="0"/>
        <v>50.443645708530902</v>
      </c>
    </row>
    <row r="10" spans="1:7" s="2" customFormat="1" ht="18" hidden="1" customHeight="1">
      <c r="A10" s="14" t="s">
        <v>14</v>
      </c>
      <c r="B10" s="14"/>
      <c r="C10" s="11"/>
      <c r="D10" s="11"/>
      <c r="E10" s="14"/>
      <c r="F10" s="9" t="e">
        <f>E10/D10*100</f>
        <v>#DIV/0!</v>
      </c>
      <c r="G10" s="9" t="e">
        <f t="shared" si="0"/>
        <v>#DIV/0!</v>
      </c>
    </row>
    <row r="11" spans="1:7" s="2" customFormat="1" ht="18" customHeight="1">
      <c r="A11" s="14" t="s">
        <v>15</v>
      </c>
      <c r="B11" s="14">
        <v>38585</v>
      </c>
      <c r="C11" s="11"/>
      <c r="D11" s="11"/>
      <c r="E11" s="14">
        <v>529</v>
      </c>
      <c r="F11" s="9"/>
      <c r="G11" s="9">
        <f t="shared" si="0"/>
        <v>-98.629000907088297</v>
      </c>
    </row>
    <row r="12" spans="1:7" s="2" customFormat="1" ht="18" customHeight="1">
      <c r="A12" s="14" t="s">
        <v>16</v>
      </c>
      <c r="B12" s="14">
        <v>35061</v>
      </c>
      <c r="C12" s="11">
        <v>38631</v>
      </c>
      <c r="D12" s="11">
        <v>39968</v>
      </c>
      <c r="E12" s="14">
        <v>35884</v>
      </c>
      <c r="F12" s="9">
        <f t="shared" ref="F12:F42" si="1">E12/D12*100</f>
        <v>89.781825460368296</v>
      </c>
      <c r="G12" s="9">
        <f t="shared" si="0"/>
        <v>2.3473374975043502</v>
      </c>
    </row>
    <row r="13" spans="1:7" s="2" customFormat="1" ht="18" hidden="1" customHeight="1">
      <c r="A13" s="14" t="s">
        <v>17</v>
      </c>
      <c r="B13" s="14"/>
      <c r="C13" s="11"/>
      <c r="D13" s="11"/>
      <c r="E13" s="14"/>
      <c r="F13" s="9" t="e">
        <f t="shared" si="1"/>
        <v>#DIV/0!</v>
      </c>
      <c r="G13" s="9" t="e">
        <f t="shared" si="0"/>
        <v>#DIV/0!</v>
      </c>
    </row>
    <row r="14" spans="1:7" s="2" customFormat="1" ht="18" hidden="1" customHeight="1">
      <c r="A14" s="14" t="s">
        <v>18</v>
      </c>
      <c r="B14" s="14"/>
      <c r="C14" s="11"/>
      <c r="D14" s="11"/>
      <c r="E14" s="14"/>
      <c r="F14" s="9" t="e">
        <f t="shared" si="1"/>
        <v>#DIV/0!</v>
      </c>
      <c r="G14" s="9" t="e">
        <f t="shared" si="0"/>
        <v>#DIV/0!</v>
      </c>
    </row>
    <row r="15" spans="1:7" s="2" customFormat="1" ht="18" customHeight="1">
      <c r="A15" s="14" t="s">
        <v>19</v>
      </c>
      <c r="B15" s="14">
        <v>12418</v>
      </c>
      <c r="C15" s="11">
        <v>13478</v>
      </c>
      <c r="D15" s="11">
        <v>14158</v>
      </c>
      <c r="E15" s="14">
        <v>15152</v>
      </c>
      <c r="F15" s="9">
        <f t="shared" si="1"/>
        <v>107.02076564486499</v>
      </c>
      <c r="G15" s="9">
        <f t="shared" si="0"/>
        <v>22.016427766145899</v>
      </c>
    </row>
    <row r="16" spans="1:7" s="2" customFormat="1" ht="18" hidden="1" customHeight="1">
      <c r="A16" s="14" t="s">
        <v>17</v>
      </c>
      <c r="B16" s="14"/>
      <c r="C16" s="11"/>
      <c r="D16" s="11"/>
      <c r="E16" s="14"/>
      <c r="F16" s="9" t="e">
        <f t="shared" si="1"/>
        <v>#DIV/0!</v>
      </c>
      <c r="G16" s="9" t="e">
        <f t="shared" si="0"/>
        <v>#DIV/0!</v>
      </c>
    </row>
    <row r="17" spans="1:7" s="2" customFormat="1" ht="18" hidden="1" customHeight="1">
      <c r="A17" s="14" t="s">
        <v>18</v>
      </c>
      <c r="B17" s="14"/>
      <c r="C17" s="11"/>
      <c r="D17" s="11"/>
      <c r="E17" s="14"/>
      <c r="F17" s="9" t="e">
        <f t="shared" si="1"/>
        <v>#DIV/0!</v>
      </c>
      <c r="G17" s="9" t="e">
        <f t="shared" si="0"/>
        <v>#DIV/0!</v>
      </c>
    </row>
    <row r="18" spans="1:7" s="2" customFormat="1" ht="18" customHeight="1">
      <c r="A18" s="14" t="s">
        <v>20</v>
      </c>
      <c r="B18" s="14">
        <v>839</v>
      </c>
      <c r="C18" s="11">
        <v>931</v>
      </c>
      <c r="D18" s="11">
        <v>956</v>
      </c>
      <c r="E18" s="14">
        <v>879</v>
      </c>
      <c r="F18" s="9">
        <f t="shared" si="1"/>
        <v>91.945606694560695</v>
      </c>
      <c r="G18" s="9">
        <f t="shared" si="0"/>
        <v>4.7675804529201402</v>
      </c>
    </row>
    <row r="19" spans="1:7" s="2" customFormat="1" ht="18" customHeight="1">
      <c r="A19" s="14" t="s">
        <v>21</v>
      </c>
      <c r="B19" s="14">
        <v>23211</v>
      </c>
      <c r="C19" s="11">
        <v>25632</v>
      </c>
      <c r="D19" s="11">
        <v>26462</v>
      </c>
      <c r="E19" s="14">
        <v>26319</v>
      </c>
      <c r="F19" s="9">
        <f t="shared" si="1"/>
        <v>99.459602448794499</v>
      </c>
      <c r="G19" s="9">
        <f t="shared" si="0"/>
        <v>13.3902029210288</v>
      </c>
    </row>
    <row r="20" spans="1:7" s="2" customFormat="1" ht="18" customHeight="1">
      <c r="A20" s="14" t="s">
        <v>22</v>
      </c>
      <c r="B20" s="14">
        <v>11436</v>
      </c>
      <c r="C20" s="11">
        <v>12565</v>
      </c>
      <c r="D20" s="11">
        <v>13037</v>
      </c>
      <c r="E20" s="14">
        <v>12980</v>
      </c>
      <c r="F20" s="9">
        <f t="shared" si="1"/>
        <v>99.562782848814905</v>
      </c>
      <c r="G20" s="9">
        <f t="shared" si="0"/>
        <v>13.501224204267199</v>
      </c>
    </row>
    <row r="21" spans="1:7" s="2" customFormat="1" ht="18" customHeight="1">
      <c r="A21" s="14" t="s">
        <v>23</v>
      </c>
      <c r="B21" s="14">
        <v>5454</v>
      </c>
      <c r="C21" s="11">
        <v>6053</v>
      </c>
      <c r="D21" s="11">
        <v>6218</v>
      </c>
      <c r="E21" s="14">
        <v>9230</v>
      </c>
      <c r="F21" s="9">
        <f t="shared" si="1"/>
        <v>148.440012865873</v>
      </c>
      <c r="G21" s="9">
        <f t="shared" si="0"/>
        <v>69.233590025669201</v>
      </c>
    </row>
    <row r="22" spans="1:7" s="2" customFormat="1" ht="18" customHeight="1">
      <c r="A22" s="14" t="s">
        <v>24</v>
      </c>
      <c r="B22" s="14">
        <v>39191</v>
      </c>
      <c r="C22" s="11">
        <v>43341</v>
      </c>
      <c r="D22" s="11">
        <v>44679</v>
      </c>
      <c r="E22" s="14">
        <v>41098</v>
      </c>
      <c r="F22" s="9">
        <f t="shared" si="1"/>
        <v>91.985048904406995</v>
      </c>
      <c r="G22" s="9">
        <f t="shared" si="0"/>
        <v>4.8659130922916001</v>
      </c>
    </row>
    <row r="23" spans="1:7" s="2" customFormat="1" ht="18" customHeight="1">
      <c r="A23" s="14" t="s">
        <v>25</v>
      </c>
      <c r="B23" s="14">
        <v>20804</v>
      </c>
      <c r="C23" s="11">
        <v>23091</v>
      </c>
      <c r="D23" s="11">
        <v>23715</v>
      </c>
      <c r="E23" s="14">
        <v>36440</v>
      </c>
      <c r="F23" s="9">
        <f t="shared" si="1"/>
        <v>153.65802234872399</v>
      </c>
      <c r="G23" s="9">
        <f t="shared" si="0"/>
        <v>75.158623341665105</v>
      </c>
    </row>
    <row r="24" spans="1:7" s="2" customFormat="1" ht="18" customHeight="1">
      <c r="A24" s="14" t="s">
        <v>26</v>
      </c>
      <c r="B24" s="14">
        <v>17936</v>
      </c>
      <c r="C24" s="11">
        <v>19908</v>
      </c>
      <c r="D24" s="11">
        <v>20446</v>
      </c>
      <c r="E24" s="14">
        <v>13095</v>
      </c>
      <c r="F24" s="9">
        <f t="shared" si="1"/>
        <v>64.046757311943693</v>
      </c>
      <c r="G24" s="9">
        <f t="shared" si="0"/>
        <v>-26.990410347903701</v>
      </c>
    </row>
    <row r="25" spans="1:7" s="2" customFormat="1" ht="18" customHeight="1">
      <c r="A25" s="14" t="s">
        <v>27</v>
      </c>
      <c r="B25" s="14">
        <v>10999</v>
      </c>
      <c r="C25" s="11">
        <v>12207</v>
      </c>
      <c r="D25" s="11">
        <v>12207</v>
      </c>
      <c r="E25" s="14">
        <v>3358</v>
      </c>
      <c r="F25" s="9">
        <f t="shared" si="1"/>
        <v>27.508806422544399</v>
      </c>
      <c r="G25" s="9">
        <f t="shared" si="0"/>
        <v>-69.469951813801302</v>
      </c>
    </row>
    <row r="26" spans="1:7" s="2" customFormat="1" ht="18" customHeight="1">
      <c r="A26" s="14" t="s">
        <v>28</v>
      </c>
      <c r="B26" s="14">
        <v>27086</v>
      </c>
      <c r="C26" s="11">
        <v>30064</v>
      </c>
      <c r="D26" s="11">
        <v>42793</v>
      </c>
      <c r="E26" s="14">
        <v>51698</v>
      </c>
      <c r="F26" s="9">
        <f t="shared" si="1"/>
        <v>120.80947818568499</v>
      </c>
      <c r="G26" s="9">
        <f t="shared" si="0"/>
        <v>90.866130104112798</v>
      </c>
    </row>
    <row r="27" spans="1:7" s="2" customFormat="1" ht="18" customHeight="1">
      <c r="A27" s="10" t="s">
        <v>29</v>
      </c>
      <c r="B27" s="11">
        <f>SUM(B28,B30:B33)</f>
        <v>151249</v>
      </c>
      <c r="C27" s="11">
        <f>SUM(C28,C30:C33)</f>
        <v>157779</v>
      </c>
      <c r="D27" s="11">
        <f>SUM(D28,D30:D33)</f>
        <v>92755</v>
      </c>
      <c r="E27" s="11">
        <f>SUM(E28,E30:E33)</f>
        <v>100885</v>
      </c>
      <c r="F27" s="9">
        <f t="shared" si="1"/>
        <v>108.76502614414299</v>
      </c>
      <c r="G27" s="9">
        <f t="shared" si="0"/>
        <v>-33.298732553603699</v>
      </c>
    </row>
    <row r="28" spans="1:7" s="2" customFormat="1" ht="18" customHeight="1">
      <c r="A28" s="14" t="s">
        <v>30</v>
      </c>
      <c r="B28" s="14">
        <v>24221</v>
      </c>
      <c r="C28" s="11">
        <v>22896</v>
      </c>
      <c r="D28" s="11">
        <v>22733</v>
      </c>
      <c r="E28" s="14">
        <v>24957</v>
      </c>
      <c r="F28" s="9">
        <f t="shared" si="1"/>
        <v>109.78313465006801</v>
      </c>
      <c r="G28" s="9">
        <f t="shared" si="0"/>
        <v>3.03868543825606</v>
      </c>
    </row>
    <row r="29" spans="1:7" s="2" customFormat="1" ht="18" hidden="1" customHeight="1">
      <c r="A29" s="14" t="s">
        <v>31</v>
      </c>
      <c r="B29" s="14"/>
      <c r="C29" s="11"/>
      <c r="D29" s="11"/>
      <c r="E29" s="14"/>
      <c r="F29" s="9" t="e">
        <f t="shared" si="1"/>
        <v>#DIV/0!</v>
      </c>
      <c r="G29" s="9" t="e">
        <f t="shared" si="0"/>
        <v>#DIV/0!</v>
      </c>
    </row>
    <row r="30" spans="1:7" s="2" customFormat="1" ht="18" customHeight="1">
      <c r="A30" s="14" t="s">
        <v>32</v>
      </c>
      <c r="B30" s="14">
        <v>34939</v>
      </c>
      <c r="C30" s="11">
        <v>37400</v>
      </c>
      <c r="D30" s="11">
        <v>15312</v>
      </c>
      <c r="E30" s="14">
        <v>18427</v>
      </c>
      <c r="F30" s="9">
        <f t="shared" si="1"/>
        <v>120.34352142110799</v>
      </c>
      <c r="G30" s="9">
        <f t="shared" si="0"/>
        <v>-47.259509430722098</v>
      </c>
    </row>
    <row r="31" spans="1:7" s="2" customFormat="1" ht="18" customHeight="1">
      <c r="A31" s="14" t="s">
        <v>33</v>
      </c>
      <c r="B31" s="14">
        <v>8214</v>
      </c>
      <c r="C31" s="11">
        <v>8486</v>
      </c>
      <c r="D31" s="11">
        <v>21341</v>
      </c>
      <c r="E31" s="14">
        <v>25984</v>
      </c>
      <c r="F31" s="9">
        <f t="shared" si="1"/>
        <v>121.756243849866</v>
      </c>
      <c r="G31" s="9">
        <f t="shared" si="0"/>
        <v>216.33795958120299</v>
      </c>
    </row>
    <row r="32" spans="1:7" s="2" customFormat="1" ht="27" customHeight="1">
      <c r="A32" s="16" t="s">
        <v>34</v>
      </c>
      <c r="B32" s="14">
        <v>83502</v>
      </c>
      <c r="C32" s="11">
        <v>88613</v>
      </c>
      <c r="D32" s="11">
        <v>32985</v>
      </c>
      <c r="E32" s="14">
        <v>31269</v>
      </c>
      <c r="F32" s="9">
        <f t="shared" si="1"/>
        <v>94.797635288767594</v>
      </c>
      <c r="G32" s="9">
        <f t="shared" si="0"/>
        <v>-62.552992742688801</v>
      </c>
    </row>
    <row r="33" spans="1:7" s="2" customFormat="1" ht="18" customHeight="1">
      <c r="A33" s="14" t="s">
        <v>35</v>
      </c>
      <c r="B33" s="14">
        <v>373</v>
      </c>
      <c r="C33" s="11">
        <v>384</v>
      </c>
      <c r="D33" s="11">
        <v>384</v>
      </c>
      <c r="E33" s="14">
        <v>248</v>
      </c>
      <c r="F33" s="9">
        <f t="shared" si="1"/>
        <v>64.5833333333333</v>
      </c>
      <c r="G33" s="9">
        <f t="shared" si="0"/>
        <v>-33.512064343163502</v>
      </c>
    </row>
    <row r="34" spans="1:7" s="2" customFormat="1" ht="18" customHeight="1">
      <c r="A34" s="6" t="s">
        <v>36</v>
      </c>
      <c r="B34" s="11">
        <f>SUM(B7,B27)</f>
        <v>509451</v>
      </c>
      <c r="C34" s="11">
        <f>SUM(C7,C27)</f>
        <v>550863</v>
      </c>
      <c r="D34" s="11">
        <f>SUM(D7,D27)</f>
        <v>511480</v>
      </c>
      <c r="E34" s="11">
        <f>SUM(E7,E27)</f>
        <v>520831</v>
      </c>
      <c r="F34" s="9">
        <f t="shared" si="1"/>
        <v>101.82822397747699</v>
      </c>
      <c r="G34" s="9">
        <v>2.86</v>
      </c>
    </row>
    <row r="35" spans="1:7" s="2" customFormat="1" ht="18" customHeight="1">
      <c r="A35" s="10" t="s">
        <v>37</v>
      </c>
      <c r="B35" s="14">
        <f>B36</f>
        <v>48122</v>
      </c>
      <c r="C35" s="14">
        <f>C36</f>
        <v>0</v>
      </c>
      <c r="D35" s="14">
        <f>D36</f>
        <v>8730</v>
      </c>
      <c r="E35" s="14">
        <f>E36</f>
        <v>8730</v>
      </c>
      <c r="F35" s="9">
        <f t="shared" si="1"/>
        <v>100</v>
      </c>
      <c r="G35" s="9">
        <f t="shared" ref="G35:G42" si="2">(E35-B35)/B35*100</f>
        <v>-81.858609367856701</v>
      </c>
    </row>
    <row r="36" spans="1:7" s="2" customFormat="1" ht="27.75" customHeight="1">
      <c r="A36" s="14" t="s">
        <v>38</v>
      </c>
      <c r="B36" s="14">
        <v>48122</v>
      </c>
      <c r="C36" s="14"/>
      <c r="D36" s="14">
        <v>8730</v>
      </c>
      <c r="E36" s="14">
        <v>8730</v>
      </c>
      <c r="F36" s="9">
        <f t="shared" si="1"/>
        <v>100</v>
      </c>
      <c r="G36" s="9">
        <f t="shared" si="2"/>
        <v>-81.858609367856701</v>
      </c>
    </row>
    <row r="37" spans="1:7" s="2" customFormat="1" ht="18" customHeight="1">
      <c r="A37" s="10" t="s">
        <v>39</v>
      </c>
      <c r="B37" s="14">
        <f>SUM(B38:B41)</f>
        <v>232565</v>
      </c>
      <c r="C37" s="14">
        <f>SUM(C38:C41)</f>
        <v>227102</v>
      </c>
      <c r="D37" s="14">
        <f>SUM(D38:D41)</f>
        <v>204551</v>
      </c>
      <c r="E37" s="14">
        <f>SUM(E38:E41)</f>
        <v>218276</v>
      </c>
      <c r="F37" s="9">
        <f t="shared" si="1"/>
        <v>106.709818089376</v>
      </c>
      <c r="G37" s="9">
        <f t="shared" si="2"/>
        <v>-6.1440887493818899</v>
      </c>
    </row>
    <row r="38" spans="1:7" s="2" customFormat="1" ht="18" customHeight="1">
      <c r="A38" s="14" t="s">
        <v>40</v>
      </c>
      <c r="B38" s="14">
        <v>27890</v>
      </c>
      <c r="C38" s="14">
        <v>27890</v>
      </c>
      <c r="D38" s="14">
        <v>27890</v>
      </c>
      <c r="E38" s="14">
        <v>26562</v>
      </c>
      <c r="F38" s="9">
        <f t="shared" si="1"/>
        <v>95.238436715668698</v>
      </c>
      <c r="G38" s="9">
        <f t="shared" si="2"/>
        <v>-4.7615632843312996</v>
      </c>
    </row>
    <row r="39" spans="1:7" s="2" customFormat="1" ht="18" customHeight="1">
      <c r="A39" s="14" t="s">
        <v>41</v>
      </c>
      <c r="B39" s="14">
        <v>58530</v>
      </c>
      <c r="C39" s="14">
        <v>59665</v>
      </c>
      <c r="D39" s="14">
        <v>59665</v>
      </c>
      <c r="E39" s="14">
        <v>45109</v>
      </c>
      <c r="F39" s="9">
        <f t="shared" si="1"/>
        <v>75.603787815302098</v>
      </c>
      <c r="G39" s="9">
        <f t="shared" si="2"/>
        <v>-22.930121305313499</v>
      </c>
    </row>
    <row r="40" spans="1:7" s="2" customFormat="1" ht="18" customHeight="1">
      <c r="A40" s="14" t="s">
        <v>42</v>
      </c>
      <c r="B40" s="14">
        <v>116504</v>
      </c>
      <c r="C40" s="14">
        <v>96504</v>
      </c>
      <c r="D40" s="14">
        <v>96504</v>
      </c>
      <c r="E40" s="14">
        <v>117332</v>
      </c>
      <c r="F40" s="9">
        <f t="shared" si="1"/>
        <v>121.58252507668099</v>
      </c>
      <c r="G40" s="9">
        <f t="shared" si="2"/>
        <v>0.71070521183822</v>
      </c>
    </row>
    <row r="41" spans="1:7" s="2" customFormat="1" ht="18" customHeight="1">
      <c r="A41" s="14" t="s">
        <v>43</v>
      </c>
      <c r="B41" s="14">
        <v>29641</v>
      </c>
      <c r="C41" s="14">
        <v>43043</v>
      </c>
      <c r="D41" s="14">
        <v>20492</v>
      </c>
      <c r="E41" s="14">
        <v>29273</v>
      </c>
      <c r="F41" s="9">
        <f t="shared" si="1"/>
        <v>142.850868631661</v>
      </c>
      <c r="G41" s="9">
        <f t="shared" si="2"/>
        <v>-1.2415235653318</v>
      </c>
    </row>
    <row r="42" spans="1:7" s="2" customFormat="1" ht="18" customHeight="1">
      <c r="A42" s="6" t="s">
        <v>44</v>
      </c>
      <c r="B42" s="11">
        <f>SUM(B34,B35,B37)</f>
        <v>790138</v>
      </c>
      <c r="C42" s="11">
        <f>SUM(C34,C35,C37)</f>
        <v>777965</v>
      </c>
      <c r="D42" s="11">
        <f>SUM(D34,D35,D37)</f>
        <v>724761</v>
      </c>
      <c r="E42" s="11">
        <f>SUM(E34,E35,E37)</f>
        <v>747837</v>
      </c>
      <c r="F42" s="9">
        <f t="shared" si="1"/>
        <v>103.18394615604301</v>
      </c>
      <c r="G42" s="9">
        <f t="shared" si="2"/>
        <v>-5.3536217723992499</v>
      </c>
    </row>
  </sheetData>
  <mergeCells count="7">
    <mergeCell ref="A2:G2"/>
    <mergeCell ref="F3:G3"/>
    <mergeCell ref="E4:G4"/>
    <mergeCell ref="A4:A5"/>
    <mergeCell ref="B4:B5"/>
    <mergeCell ref="C4:C5"/>
    <mergeCell ref="D4:D5"/>
  </mergeCells>
  <phoneticPr fontId="7" type="noConversion"/>
  <printOptions horizontalCentered="1" verticalCentered="1"/>
  <pageMargins left="0.74803149606299213" right="0.6692913385826772" top="0.23622047244094491" bottom="0.23622047244094491" header="0.15748031496062992" footer="0.2755905511811023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全区一般公共预算收入执行情况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2018-08-07T09:29:33Z</cp:lastPrinted>
  <dcterms:created xsi:type="dcterms:W3CDTF">2018-08-07T06:16:45Z</dcterms:created>
  <dcterms:modified xsi:type="dcterms:W3CDTF">2018-08-07T09:29:38Z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