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基金支出" sheetId="1" r:id="rId1"/>
  </sheets>
  <calcPr calcId="144525"/>
</workbook>
</file>

<file path=xl/sharedStrings.xml><?xml version="1.0" encoding="utf-8"?>
<sst xmlns="http://schemas.openxmlformats.org/spreadsheetml/2006/main" count="47">
  <si>
    <t>2017年章丘区政府性基金支出决算情况表</t>
  </si>
  <si>
    <t>单位：万元</t>
  </si>
  <si>
    <t>项目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</si>
  <si>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</si>
  <si>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</si>
  <si>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</si>
  <si>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</si>
  <si>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</si>
  <si>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</si>
  <si>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</si>
  <si>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一、文化体育与传媒支出</t>
  </si>
  <si>
    <t xml:space="preserve">    国家电影发展专项资金及对应的专项债务收入安排的支出</t>
  </si>
  <si>
    <t>二、社会保障和就业支出</t>
  </si>
  <si>
    <t xml:space="preserve">    大中型水库移民后期扶持基金支出</t>
  </si>
  <si>
    <t xml:space="preserve">    小型水库移民扶助基金支出</t>
  </si>
  <si>
    <t xml:space="preserve">    残疾人就业保障金支出</t>
  </si>
  <si>
    <t>三、城乡社区支出</t>
  </si>
  <si>
    <t xml:space="preserve">    国有土地使用权出让收入安排的支出</t>
  </si>
  <si>
    <t xml:space="preserve">    城市公用事业附加安排的支出</t>
  </si>
  <si>
    <t xml:space="preserve">    国有土地收益基金支出</t>
  </si>
  <si>
    <t xml:space="preserve">    农业土地开发资金支出</t>
  </si>
  <si>
    <t xml:space="preserve">    新增建设用地有偿使用费安排的支出</t>
  </si>
  <si>
    <t xml:space="preserve">    城市基础设施配套费安排的支出</t>
  </si>
  <si>
    <t xml:space="preserve">    污水处理费安排的支出</t>
  </si>
  <si>
    <t>四、交通运输支出</t>
  </si>
  <si>
    <t xml:space="preserve">    车辆通行费安排的支出</t>
  </si>
  <si>
    <t>五、资源勘探电力信息等支出</t>
  </si>
  <si>
    <t xml:space="preserve">    散装水泥专项资金支出</t>
  </si>
  <si>
    <t xml:space="preserve">    新型墙体材料专项基金支出</t>
  </si>
  <si>
    <t>六、商业服务业等支出</t>
  </si>
  <si>
    <t xml:space="preserve">    旅游发展基金支出</t>
  </si>
  <si>
    <t>七、其他支出</t>
  </si>
  <si>
    <t xml:space="preserve">    彩票公益金安排的支出</t>
  </si>
  <si>
    <t xml:space="preserve">    其他政府性基金及专项债务收入安排的支出</t>
  </si>
  <si>
    <t>八、债务付息支出</t>
  </si>
  <si>
    <t>本年支出合计</t>
  </si>
  <si>
    <t>债务还本支出</t>
  </si>
  <si>
    <t>转移性支出</t>
  </si>
  <si>
    <t xml:space="preserve">    政府性基金转移支付</t>
  </si>
  <si>
    <t xml:space="preserve">    　政府性基金补助下级支出</t>
  </si>
  <si>
    <t xml:space="preserve">    　政府性基金上解支出</t>
  </si>
  <si>
    <t xml:space="preserve">    地震灾后恢复重建补助支出</t>
  </si>
  <si>
    <t xml:space="preserve">    调出资金</t>
  </si>
  <si>
    <t xml:space="preserve">    省补助计划单列市支出</t>
  </si>
  <si>
    <t xml:space="preserve">    计划单列市上解省支出</t>
  </si>
  <si>
    <t xml:space="preserve">    结转下年支出</t>
  </si>
  <si>
    <t>支出总计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</si>
</sst>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5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 applyProtection="1">
      <alignment vertical="center" wrapText="1"/>
    </xf>
    <xf numFmtId="0" fontId="1" fillId="0" borderId="3" xfId="0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2" fontId="1" fillId="0" borderId="0" xfId="0" applyNumberFormat="1" applyFont="1" applyFill="1" applyAlignment="1">
      <alignment vertical="center"/>
    </xf>
    <xf numFmtId="2" fontId="0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49"/>
  <sheetViews>
    <sheetView showZeros="0" tabSelected="1" workbookViewId="0">
      <pane ySplit="5" topLeftCell="A6" activePane="bottomLeft" state="frozen"/>
      <selection/>
      <selection pane="bottomLeft" activeCell="K11" sqref="K11"/>
    </sheetView>
  </sheetViews>
  <sheetFormatPr defaultColWidth="9" defaultRowHeight="14.25" outlineLevelCol="6"/>
  <cols>
    <col min="1" max="1" width="35.625" style="2" customWidth="1"/>
    <col min="2" max="7" width="8.625" style="2" customWidth="1"/>
    <col min="8" max="16384" width="9" style="2"/>
  </cols>
  <sheetData>
    <row r="2" ht="25.5" customHeight="1" spans="1:7">
      <c r="A2" s="3" t="s">
        <v>0</v>
      </c>
      <c r="B2" s="3"/>
      <c r="C2" s="3"/>
      <c r="D2" s="3"/>
      <c r="E2" s="3"/>
      <c r="F2" s="3"/>
      <c r="G2" s="3"/>
    </row>
    <row r="3" ht="18" customHeight="1" spans="6:7">
      <c r="F3" s="4" t="s">
        <v>1</v>
      </c>
      <c r="G3" s="4"/>
    </row>
    <row r="4" s="1" customFormat="1" ht="22.5" customHeight="1" spans="1:7">
      <c r="A4" s="5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7"/>
      <c r="G4" s="7"/>
    </row>
    <row r="5" s="1" customFormat="1" ht="32.25" customHeight="1" spans="1:7">
      <c r="A5" s="8"/>
      <c r="B5" s="9"/>
      <c r="C5" s="9"/>
      <c r="D5" s="9"/>
      <c r="E5" s="9" t="s">
        <v>7</v>
      </c>
      <c r="F5" s="9" t="s">
        <v>8</v>
      </c>
      <c r="G5" s="7" t="s">
        <v>9</v>
      </c>
    </row>
    <row r="6" s="1" customFormat="1" ht="18" customHeight="1" spans="1:7">
      <c r="A6" s="10" t="s">
        <v>10</v>
      </c>
      <c r="B6" s="11">
        <f>B7</f>
        <v>3</v>
      </c>
      <c r="C6" s="11">
        <f>C7</f>
        <v>0</v>
      </c>
      <c r="D6" s="11">
        <f>D7</f>
        <v>0</v>
      </c>
      <c r="E6" s="11">
        <f>E7</f>
        <v>12</v>
      </c>
      <c r="F6" s="12"/>
      <c r="G6" s="12"/>
    </row>
    <row r="7" s="1" customFormat="1" ht="30.75" customHeight="1" spans="1:7">
      <c r="A7" s="10" t="s">
        <v>11</v>
      </c>
      <c r="B7" s="11">
        <v>3</v>
      </c>
      <c r="C7" s="11"/>
      <c r="D7" s="11"/>
      <c r="E7" s="11">
        <v>12</v>
      </c>
      <c r="F7" s="12"/>
      <c r="G7" s="12"/>
    </row>
    <row r="8" s="1" customFormat="1" ht="18" customHeight="1" spans="1:7">
      <c r="A8" s="10" t="s">
        <v>12</v>
      </c>
      <c r="B8" s="11">
        <f>SUM(B9:B11)</f>
        <v>754</v>
      </c>
      <c r="C8" s="11">
        <f>SUM(C9:C11)</f>
        <v>0</v>
      </c>
      <c r="D8" s="11">
        <f>SUM(D9:D11)</f>
        <v>0</v>
      </c>
      <c r="E8" s="11">
        <f>SUM(E9:E11)</f>
        <v>754</v>
      </c>
      <c r="F8" s="12"/>
      <c r="G8" s="12">
        <f>(E8-B8)/B8*100</f>
        <v>0</v>
      </c>
    </row>
    <row r="9" s="1" customFormat="1" ht="18" customHeight="1" spans="1:7">
      <c r="A9" s="10" t="s">
        <v>13</v>
      </c>
      <c r="B9" s="11">
        <v>654</v>
      </c>
      <c r="C9" s="11"/>
      <c r="D9" s="11"/>
      <c r="E9" s="11">
        <v>669</v>
      </c>
      <c r="F9" s="12"/>
      <c r="G9" s="12">
        <f>(E9-B9)/B9*100</f>
        <v>2.29357798165138</v>
      </c>
    </row>
    <row r="10" s="1" customFormat="1" ht="18" customHeight="1" spans="1:7">
      <c r="A10" s="10" t="s">
        <v>14</v>
      </c>
      <c r="B10" s="11">
        <v>100</v>
      </c>
      <c r="C10" s="11"/>
      <c r="D10" s="11"/>
      <c r="E10" s="11">
        <v>85</v>
      </c>
      <c r="F10" s="12"/>
      <c r="G10" s="12">
        <f>(E10-B10)/B10*100</f>
        <v>-15</v>
      </c>
    </row>
    <row r="11" s="1" customFormat="1" ht="18" customHeight="1" spans="1:7">
      <c r="A11" s="10" t="s">
        <v>15</v>
      </c>
      <c r="B11" s="11"/>
      <c r="C11" s="11"/>
      <c r="D11" s="11"/>
      <c r="E11" s="11"/>
      <c r="F11" s="12"/>
      <c r="G11" s="12"/>
    </row>
    <row r="12" s="1" customFormat="1" ht="18" customHeight="1" spans="1:7">
      <c r="A12" s="10" t="s">
        <v>16</v>
      </c>
      <c r="B12" s="11">
        <f>SUM(B13:B19)</f>
        <v>283790</v>
      </c>
      <c r="C12" s="11">
        <f>SUM(C13:C19)</f>
        <v>310200</v>
      </c>
      <c r="D12" s="11">
        <f>SUM(D13:D19)</f>
        <v>1257244</v>
      </c>
      <c r="E12" s="11">
        <f>SUM(E13:E19)</f>
        <v>1260337</v>
      </c>
      <c r="F12" s="12">
        <f>E12/D12*100</f>
        <v>100.246014297941</v>
      </c>
      <c r="G12" s="12">
        <f>(E12-B12)/B12*100</f>
        <v>344.109024278516</v>
      </c>
    </row>
    <row r="13" s="1" customFormat="1" ht="18" customHeight="1" spans="1:7">
      <c r="A13" s="10" t="s">
        <v>17</v>
      </c>
      <c r="B13" s="11">
        <v>243226</v>
      </c>
      <c r="C13" s="11">
        <v>274600</v>
      </c>
      <c r="D13" s="11">
        <v>1067607</v>
      </c>
      <c r="E13" s="11">
        <v>1065409</v>
      </c>
      <c r="F13" s="12">
        <f>E13/D13*100</f>
        <v>99.7941189969717</v>
      </c>
      <c r="G13" s="12">
        <f>(E13-B13)/B13*100</f>
        <v>338.032529417085</v>
      </c>
    </row>
    <row r="14" s="1" customFormat="1" ht="18" customHeight="1" spans="1:7">
      <c r="A14" s="10" t="s">
        <v>18</v>
      </c>
      <c r="B14" s="11">
        <v>60</v>
      </c>
      <c r="C14" s="11"/>
      <c r="D14" s="11"/>
      <c r="E14" s="11"/>
      <c r="F14" s="12"/>
      <c r="G14" s="12">
        <f>(E14-B14)/B14*100</f>
        <v>-100</v>
      </c>
    </row>
    <row r="15" s="1" customFormat="1" ht="18" customHeight="1" spans="1:7">
      <c r="A15" s="10" t="s">
        <v>19</v>
      </c>
      <c r="B15" s="11">
        <v>9504</v>
      </c>
      <c r="C15" s="11">
        <v>15000</v>
      </c>
      <c r="D15" s="11">
        <v>49955</v>
      </c>
      <c r="E15" s="11">
        <v>49954</v>
      </c>
      <c r="F15" s="12">
        <f>E15/D15*100</f>
        <v>99.9979981983785</v>
      </c>
      <c r="G15" s="12">
        <f>(E15-B15)/B15*100</f>
        <v>425.610269360269</v>
      </c>
    </row>
    <row r="16" s="1" customFormat="1" ht="18" customHeight="1" spans="1:7">
      <c r="A16" s="10" t="s">
        <v>20</v>
      </c>
      <c r="B16" s="11">
        <v>909</v>
      </c>
      <c r="C16" s="11">
        <v>2000</v>
      </c>
      <c r="D16" s="11">
        <v>6000</v>
      </c>
      <c r="E16" s="11">
        <v>3493</v>
      </c>
      <c r="F16" s="12">
        <f>E16/D16*100</f>
        <v>58.2166666666667</v>
      </c>
      <c r="G16" s="12">
        <f>(E16-B16)/B16*100</f>
        <v>284.268426842684</v>
      </c>
    </row>
    <row r="17" s="1" customFormat="1" ht="18" customHeight="1" spans="1:7">
      <c r="A17" s="10" t="s">
        <v>21</v>
      </c>
      <c r="B17" s="11">
        <v>11473</v>
      </c>
      <c r="C17" s="11"/>
      <c r="D17" s="11"/>
      <c r="E17" s="11"/>
      <c r="F17" s="12"/>
      <c r="G17" s="12">
        <f>(E17-B17)/B17*100</f>
        <v>-100</v>
      </c>
    </row>
    <row r="18" s="1" customFormat="1" ht="18" customHeight="1" spans="1:7">
      <c r="A18" s="10" t="s">
        <v>22</v>
      </c>
      <c r="B18" s="11">
        <v>16618</v>
      </c>
      <c r="C18" s="11">
        <v>16600</v>
      </c>
      <c r="D18" s="11">
        <v>131682</v>
      </c>
      <c r="E18" s="11">
        <v>139481</v>
      </c>
      <c r="F18" s="12">
        <f>E18/D18*100</f>
        <v>105.922601418569</v>
      </c>
      <c r="G18" s="12">
        <f>(E18-B18)/B18*100</f>
        <v>739.336863641834</v>
      </c>
    </row>
    <row r="19" s="1" customFormat="1" ht="18" customHeight="1" spans="1:7">
      <c r="A19" s="10" t="s">
        <v>23</v>
      </c>
      <c r="B19" s="11">
        <v>2000</v>
      </c>
      <c r="C19" s="11">
        <v>2000</v>
      </c>
      <c r="D19" s="11">
        <v>2000</v>
      </c>
      <c r="E19" s="11">
        <v>2000</v>
      </c>
      <c r="F19" s="12">
        <f>E19/D19*100</f>
        <v>100</v>
      </c>
      <c r="G19" s="12">
        <f>(E19-B19)/B19*100</f>
        <v>0</v>
      </c>
    </row>
    <row r="20" s="1" customFormat="1" ht="18" customHeight="1" spans="1:7">
      <c r="A20" s="10" t="s">
        <v>24</v>
      </c>
      <c r="B20" s="11"/>
      <c r="C20" s="11"/>
      <c r="D20" s="11"/>
      <c r="E20" s="11">
        <f>E21</f>
        <v>140</v>
      </c>
      <c r="F20" s="12"/>
      <c r="G20" s="12"/>
    </row>
    <row r="21" s="1" customFormat="1" ht="20.1" customHeight="1" spans="1:7">
      <c r="A21" s="13" t="s">
        <v>25</v>
      </c>
      <c r="B21" s="11"/>
      <c r="C21" s="11"/>
      <c r="D21" s="11"/>
      <c r="E21" s="11">
        <v>140</v>
      </c>
      <c r="F21" s="12"/>
      <c r="G21" s="12"/>
    </row>
    <row r="22" s="1" customFormat="1" ht="18" customHeight="1" spans="1:7">
      <c r="A22" s="10" t="s">
        <v>26</v>
      </c>
      <c r="B22" s="11">
        <f>SUM(B23:B24)</f>
        <v>365</v>
      </c>
      <c r="C22" s="11">
        <f>SUM(C23:C24)</f>
        <v>1000</v>
      </c>
      <c r="D22" s="11">
        <f>SUM(D23:D24)</f>
        <v>356</v>
      </c>
      <c r="E22" s="11">
        <f>SUM(E23:E24)</f>
        <v>630</v>
      </c>
      <c r="F22" s="12">
        <f>E22/D22*100</f>
        <v>176.966292134831</v>
      </c>
      <c r="G22" s="12">
        <f>(E22-B22)/B22*100</f>
        <v>72.6027397260274</v>
      </c>
    </row>
    <row r="23" s="1" customFormat="1" ht="18" customHeight="1" spans="1:7">
      <c r="A23" s="13" t="s">
        <v>27</v>
      </c>
      <c r="B23" s="11">
        <v>100</v>
      </c>
      <c r="C23" s="11"/>
      <c r="D23" s="11"/>
      <c r="E23" s="11"/>
      <c r="F23" s="12"/>
      <c r="G23" s="12">
        <f>(E23-B23)/B23*100</f>
        <v>-100</v>
      </c>
    </row>
    <row r="24" s="1" customFormat="1" ht="18" customHeight="1" spans="1:7">
      <c r="A24" s="13" t="s">
        <v>28</v>
      </c>
      <c r="B24" s="11">
        <v>265</v>
      </c>
      <c r="C24" s="11">
        <v>1000</v>
      </c>
      <c r="D24" s="11">
        <v>356</v>
      </c>
      <c r="E24" s="11">
        <v>630</v>
      </c>
      <c r="F24" s="12">
        <f>E24/D24*100</f>
        <v>176.966292134831</v>
      </c>
      <c r="G24" s="12">
        <f>(E24-B24)/B24*100</f>
        <v>137.735849056604</v>
      </c>
    </row>
    <row r="25" s="1" customFormat="1" ht="18" customHeight="1" spans="1:7">
      <c r="A25" s="10" t="s">
        <v>29</v>
      </c>
      <c r="B25" s="11"/>
      <c r="C25" s="11"/>
      <c r="D25" s="11"/>
      <c r="E25" s="11">
        <f>E26</f>
        <v>93</v>
      </c>
      <c r="F25" s="12"/>
      <c r="G25" s="12"/>
    </row>
    <row r="26" s="1" customFormat="1" ht="18" customHeight="1" spans="1:7">
      <c r="A26" s="10" t="s">
        <v>30</v>
      </c>
      <c r="B26" s="11"/>
      <c r="C26" s="11"/>
      <c r="D26" s="11"/>
      <c r="E26" s="11">
        <v>93</v>
      </c>
      <c r="F26" s="12"/>
      <c r="G26" s="12"/>
    </row>
    <row r="27" s="1" customFormat="1" ht="18" customHeight="1" spans="1:7">
      <c r="A27" s="10" t="s">
        <v>31</v>
      </c>
      <c r="B27" s="11">
        <f>SUM(B28:B29)</f>
        <v>4435</v>
      </c>
      <c r="C27" s="11">
        <f>SUM(C28:C29)</f>
        <v>0</v>
      </c>
      <c r="D27" s="11">
        <f>SUM(D28:D29)</f>
        <v>0</v>
      </c>
      <c r="E27" s="11">
        <f>SUM(E28:E29)</f>
        <v>4624</v>
      </c>
      <c r="F27" s="12"/>
      <c r="G27" s="12">
        <f>(E27-B27)/B27*100</f>
        <v>4.26155580608794</v>
      </c>
    </row>
    <row r="28" s="1" customFormat="1" ht="18" customHeight="1" spans="1:7">
      <c r="A28" s="13" t="s">
        <v>32</v>
      </c>
      <c r="B28" s="11">
        <v>4066</v>
      </c>
      <c r="C28" s="11"/>
      <c r="D28" s="11"/>
      <c r="E28" s="11">
        <v>3380</v>
      </c>
      <c r="F28" s="12"/>
      <c r="G28" s="12">
        <f>(E28-B28)/B28*100</f>
        <v>-16.8716182980817</v>
      </c>
    </row>
    <row r="29" s="1" customFormat="1" ht="30.75" customHeight="1" spans="1:7">
      <c r="A29" s="13" t="s">
        <v>33</v>
      </c>
      <c r="B29" s="11">
        <v>369</v>
      </c>
      <c r="C29" s="11"/>
      <c r="D29" s="11"/>
      <c r="E29" s="11">
        <v>1244</v>
      </c>
      <c r="F29" s="12"/>
      <c r="G29" s="12"/>
    </row>
    <row r="30" s="1" customFormat="1" ht="18" customHeight="1" spans="1:7">
      <c r="A30" s="13" t="s">
        <v>34</v>
      </c>
      <c r="B30" s="11">
        <v>3618</v>
      </c>
      <c r="C30" s="11">
        <v>7000</v>
      </c>
      <c r="D30" s="11"/>
      <c r="E30" s="11">
        <v>7642</v>
      </c>
      <c r="F30" s="12"/>
      <c r="G30" s="12"/>
    </row>
    <row r="31" s="1" customFormat="1" ht="18" customHeight="1" spans="1:7">
      <c r="A31" s="7" t="s">
        <v>35</v>
      </c>
      <c r="B31" s="11">
        <f>SUM(B6,B8,B12,B20,B22,B25,B27,B30)</f>
        <v>292965</v>
      </c>
      <c r="C31" s="11">
        <f>SUM(C6,C8,C12,C20,C22,C25,C27,C30)</f>
        <v>318200</v>
      </c>
      <c r="D31" s="11">
        <f>SUM(D6,D8,D12,D20,D22,D25,D27,D30)</f>
        <v>1257600</v>
      </c>
      <c r="E31" s="11">
        <f>SUM(E6,E8,E12,E20,E22,E25,E27,E30)</f>
        <v>1274232</v>
      </c>
      <c r="F31" s="12">
        <f>E31/D31*100</f>
        <v>101.322519083969</v>
      </c>
      <c r="G31" s="12">
        <f>(E31-B31)/B31*100</f>
        <v>334.943423275818</v>
      </c>
    </row>
    <row r="32" s="1" customFormat="1" ht="18" customHeight="1" spans="1:7">
      <c r="A32" s="14" t="s">
        <v>36</v>
      </c>
      <c r="B32" s="11">
        <v>45401</v>
      </c>
      <c r="C32" s="11"/>
      <c r="D32" s="11">
        <v>130538</v>
      </c>
      <c r="E32" s="11">
        <v>130538</v>
      </c>
      <c r="F32" s="12"/>
      <c r="G32" s="12"/>
    </row>
    <row r="33" s="1" customFormat="1" ht="18" customHeight="1" spans="1:7">
      <c r="A33" s="15" t="s">
        <v>37</v>
      </c>
      <c r="B33" s="11">
        <f>SUM(B34,B41,B38)</f>
        <v>14731</v>
      </c>
      <c r="C33" s="11">
        <f>SUM(C34,C41,C38)</f>
        <v>40410</v>
      </c>
      <c r="D33" s="11">
        <f>SUM(D34,D41,D38)</f>
        <v>40410</v>
      </c>
      <c r="E33" s="11">
        <f>SUM(E34,E41,E38)</f>
        <v>21219</v>
      </c>
      <c r="F33" s="12">
        <f>E33/D33*100</f>
        <v>52.5092798812175</v>
      </c>
      <c r="G33" s="12">
        <f>(E33-B33)/B33*100</f>
        <v>44.0431742583667</v>
      </c>
    </row>
    <row r="34" s="1" customFormat="1" ht="18" customHeight="1" spans="1:7">
      <c r="A34" s="10" t="s">
        <v>38</v>
      </c>
      <c r="B34" s="11">
        <f>SUM(B35:B36)</f>
        <v>151</v>
      </c>
      <c r="C34" s="11">
        <f>SUM(C35:C36)</f>
        <v>160</v>
      </c>
      <c r="D34" s="11">
        <f>SUM(D35:D36)</f>
        <v>160</v>
      </c>
      <c r="E34" s="11">
        <f>SUM(E35:E36)</f>
        <v>254</v>
      </c>
      <c r="F34" s="12">
        <f>E34/D34*100</f>
        <v>158.75</v>
      </c>
      <c r="G34" s="12">
        <f>(E34-B34)/B34*100</f>
        <v>68.2119205298013</v>
      </c>
    </row>
    <row r="35" s="1" customFormat="1" ht="20.1" customHeight="1" spans="1:7">
      <c r="A35" s="10" t="s">
        <v>39</v>
      </c>
      <c r="B35" s="11"/>
      <c r="C35" s="11"/>
      <c r="D35" s="11"/>
      <c r="E35" s="11"/>
      <c r="F35" s="12"/>
      <c r="G35" s="12"/>
    </row>
    <row r="36" s="1" customFormat="1" ht="18" customHeight="1" spans="1:7">
      <c r="A36" s="10" t="s">
        <v>40</v>
      </c>
      <c r="B36" s="11">
        <v>151</v>
      </c>
      <c r="C36" s="11">
        <v>160</v>
      </c>
      <c r="D36" s="11">
        <v>160</v>
      </c>
      <c r="E36" s="11">
        <v>254</v>
      </c>
      <c r="F36" s="12">
        <f>E36/D36*100</f>
        <v>158.75</v>
      </c>
      <c r="G36" s="12">
        <f>(E36-B36)/B36*100</f>
        <v>68.2119205298013</v>
      </c>
    </row>
    <row r="37" s="1" customFormat="1" ht="20.1" hidden="1" customHeight="1" spans="1:7">
      <c r="A37" s="10" t="s">
        <v>41</v>
      </c>
      <c r="B37" s="11"/>
      <c r="C37" s="11"/>
      <c r="D37" s="11"/>
      <c r="E37" s="11"/>
      <c r="F37" s="12" t="e">
        <f>E37/D37*100</f>
        <v>#DIV/0!</v>
      </c>
      <c r="G37" s="12" t="e">
        <f>(E37-B37)/B37*100</f>
        <v>#DIV/0!</v>
      </c>
    </row>
    <row r="38" s="1" customFormat="1" ht="18" customHeight="1" spans="1:7">
      <c r="A38" s="10" t="s">
        <v>42</v>
      </c>
      <c r="B38" s="11">
        <v>6646</v>
      </c>
      <c r="C38" s="11">
        <v>30450</v>
      </c>
      <c r="D38" s="11">
        <v>30450</v>
      </c>
      <c r="E38" s="11">
        <v>12001</v>
      </c>
      <c r="F38" s="12">
        <f>E38/D38*100</f>
        <v>39.4121510673235</v>
      </c>
      <c r="G38" s="12">
        <f>(E38-B38)/B38*100</f>
        <v>80.5747818236533</v>
      </c>
    </row>
    <row r="39" s="1" customFormat="1" ht="20.1" hidden="1" customHeight="1" spans="1:7">
      <c r="A39" s="10" t="s">
        <v>43</v>
      </c>
      <c r="B39" s="11"/>
      <c r="C39" s="11"/>
      <c r="D39" s="11"/>
      <c r="E39" s="11"/>
      <c r="F39" s="12" t="e">
        <f>E39/D39*100</f>
        <v>#DIV/0!</v>
      </c>
      <c r="G39" s="12" t="e">
        <f>(E39-B39)/B39*100</f>
        <v>#DIV/0!</v>
      </c>
    </row>
    <row r="40" s="1" customFormat="1" ht="20.1" hidden="1" customHeight="1" spans="1:7">
      <c r="A40" s="10" t="s">
        <v>44</v>
      </c>
      <c r="B40" s="11"/>
      <c r="C40" s="11"/>
      <c r="D40" s="11"/>
      <c r="E40" s="11"/>
      <c r="F40" s="12" t="e">
        <f>E40/D40*100</f>
        <v>#DIV/0!</v>
      </c>
      <c r="G40" s="12" t="e">
        <f>(E40-B40)/B40*100</f>
        <v>#DIV/0!</v>
      </c>
    </row>
    <row r="41" s="1" customFormat="1" ht="18" customHeight="1" spans="1:7">
      <c r="A41" s="10" t="s">
        <v>45</v>
      </c>
      <c r="B41" s="11">
        <v>7934</v>
      </c>
      <c r="C41" s="11">
        <v>9800</v>
      </c>
      <c r="D41" s="11">
        <v>9800</v>
      </c>
      <c r="E41" s="11">
        <v>8964</v>
      </c>
      <c r="F41" s="12">
        <f>E41/D41*100</f>
        <v>91.469387755102</v>
      </c>
      <c r="G41" s="12">
        <f>(E41-B41)/B41*100</f>
        <v>12.9821023443408</v>
      </c>
    </row>
    <row r="42" s="1" customFormat="1" ht="18" customHeight="1" spans="1:7">
      <c r="A42" s="7" t="s">
        <v>46</v>
      </c>
      <c r="B42" s="11">
        <f>SUM(B31,B32,B33)</f>
        <v>353097</v>
      </c>
      <c r="C42" s="11">
        <f>SUM(C31,C33)</f>
        <v>358610</v>
      </c>
      <c r="D42" s="11">
        <f>SUM(D31,D32,D33)</f>
        <v>1428548</v>
      </c>
      <c r="E42" s="11">
        <f>SUM(E31,E32,E33)</f>
        <v>1425989</v>
      </c>
      <c r="F42" s="12">
        <f>E42/D42*100</f>
        <v>99.8208670622198</v>
      </c>
      <c r="G42" s="12">
        <f>(E42-B42)/B42*100</f>
        <v>303.851916045732</v>
      </c>
    </row>
    <row r="43" s="1" customFormat="1" ht="13.5" spans="6:6">
      <c r="F43" s="16"/>
    </row>
    <row r="44" s="1" customFormat="1" ht="13.5" spans="6:6">
      <c r="F44" s="16"/>
    </row>
    <row r="45" spans="6:6">
      <c r="F45" s="17"/>
    </row>
    <row r="46" spans="6:6">
      <c r="F46" s="17"/>
    </row>
    <row r="47" spans="6:6">
      <c r="F47" s="17"/>
    </row>
    <row r="48" spans="6:6">
      <c r="F48" s="17"/>
    </row>
    <row r="49" spans="6:6">
      <c r="F49" s="17"/>
    </row>
  </sheetData>
  <mergeCells count="7">
    <mergeCell ref="A2:G2"/>
    <mergeCell ref="F3:G3"/>
    <mergeCell ref="E4:G4"/>
    <mergeCell ref="A4:A5"/>
    <mergeCell ref="B4:B5"/>
    <mergeCell ref="C4:C5"/>
    <mergeCell ref="D4:D5"/>
  </mergeCells>
  <printOptions horizontalCentered="1" verticalCentered="1"/>
  <pageMargins left="0.432638888888889" right="0.393055555555556" top="0.236111111111111" bottom="0.236111111111111" header="0.156944444444444" footer="0.156944444444444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2018-08-07T06:19:46Z</dcterms:created>
  <dcterms:modified xsi:type="dcterms:W3CDTF">2018-08-07T06:20:24Z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