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基金收入" sheetId="1" r:id="rId1"/>
  </sheets>
  <calcPr calcId="144525"/>
</workbook>
</file>

<file path=xl/sharedStrings.xml><?xml version="1.0" encoding="utf-8"?>
<sst xmlns="http://schemas.openxmlformats.org/spreadsheetml/2006/main" count="25">
  <si>
    <t>2017年章丘区政府性基金收入决算情况表</t>
  </si>
  <si>
    <t>单位：万元</t>
  </si>
  <si>
    <t>项  目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</si>
  <si>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</si>
  <si>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</si>
  <si>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</si>
  <si>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</si>
  <si>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</si>
  <si>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</si>
  <si>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</si>
  <si>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一、散装水泥专项资金收入</t>
  </si>
  <si>
    <t>二、新型墙体材料专项基金收入</t>
  </si>
  <si>
    <t>三、国有土地收益基金收入</t>
  </si>
  <si>
    <t>四、农业土地开发资金收入</t>
  </si>
  <si>
    <t>五、国有土地使用权出让收入</t>
  </si>
  <si>
    <t>六、城市基础设施配套费收入</t>
  </si>
  <si>
    <t>七、污水处理费收入</t>
  </si>
  <si>
    <t>本年收入合计</t>
  </si>
  <si>
    <t>债务收入</t>
  </si>
  <si>
    <t xml:space="preserve">    地方政府债券转贷收入</t>
  </si>
  <si>
    <t>转移性收入</t>
  </si>
  <si>
    <t xml:space="preserve">    上级补助收入</t>
  </si>
  <si>
    <t xml:space="preserve">    上年结余收入</t>
  </si>
  <si>
    <t xml:space="preserve">    调入资金</t>
  </si>
  <si>
    <t>收入总计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</si>
</sst>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;_瀀"/>
  </numFmts>
  <fonts count="26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7" borderId="8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>
      <alignment vertical="center"/>
    </xf>
    <xf numFmtId="0" fontId="1" fillId="0" borderId="2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21"/>
  <sheetViews>
    <sheetView showZeros="0" tabSelected="1" workbookViewId="0">
      <pane ySplit="5" topLeftCell="A6" activePane="bottomLeft" state="frozen"/>
      <selection/>
      <selection pane="bottomLeft" activeCell="L10" sqref="L10"/>
    </sheetView>
  </sheetViews>
  <sheetFormatPr defaultColWidth="9" defaultRowHeight="14.25" outlineLevelCol="6"/>
  <cols>
    <col min="1" max="1" width="28.125" style="2" customWidth="1"/>
    <col min="2" max="7" width="8.625" style="2" customWidth="1"/>
    <col min="8" max="16384" width="9" style="2"/>
  </cols>
  <sheetData>
    <row r="2" ht="24" customHeight="1" spans="1:7">
      <c r="A2" s="3" t="s">
        <v>0</v>
      </c>
      <c r="B2" s="3"/>
      <c r="C2" s="3"/>
      <c r="D2" s="3"/>
      <c r="E2" s="3"/>
      <c r="F2" s="3"/>
      <c r="G2" s="3"/>
    </row>
    <row r="3" ht="18" customHeight="1" spans="1:7">
      <c r="A3" s="4"/>
      <c r="G3" s="5" t="s">
        <v>1</v>
      </c>
    </row>
    <row r="4" s="1" customFormat="1" ht="32.25" customHeight="1" spans="1:7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8"/>
      <c r="G4" s="8"/>
    </row>
    <row r="5" s="1" customFormat="1" ht="32.25" customHeight="1" spans="1:7">
      <c r="A5" s="9"/>
      <c r="B5" s="10"/>
      <c r="C5" s="10"/>
      <c r="D5" s="10"/>
      <c r="E5" s="8" t="s">
        <v>7</v>
      </c>
      <c r="F5" s="8" t="s">
        <v>8</v>
      </c>
      <c r="G5" s="8" t="s">
        <v>9</v>
      </c>
    </row>
    <row r="6" s="1" customFormat="1" ht="20.1" customHeight="1" spans="1:7">
      <c r="A6" s="11" t="s">
        <v>10</v>
      </c>
      <c r="B6" s="12">
        <v>230</v>
      </c>
      <c r="C6" s="12"/>
      <c r="D6" s="12"/>
      <c r="E6" s="12"/>
      <c r="F6" s="13"/>
      <c r="G6" s="14">
        <f>(E6-B6)/B6*100</f>
        <v>-100</v>
      </c>
    </row>
    <row r="7" s="1" customFormat="1" ht="20.1" customHeight="1" spans="1:7">
      <c r="A7" s="11" t="s">
        <v>11</v>
      </c>
      <c r="B7" s="12">
        <v>864</v>
      </c>
      <c r="C7" s="12">
        <v>1000</v>
      </c>
      <c r="D7" s="12">
        <v>356</v>
      </c>
      <c r="E7" s="12">
        <v>351</v>
      </c>
      <c r="F7" s="13">
        <f>E7/D7*100</f>
        <v>98.5955056179775</v>
      </c>
      <c r="G7" s="14">
        <f>(E7-B7)/B7*100</f>
        <v>-59.375</v>
      </c>
    </row>
    <row r="8" s="1" customFormat="1" ht="20.1" customHeight="1" spans="1:7">
      <c r="A8" s="11" t="s">
        <v>12</v>
      </c>
      <c r="B8" s="12">
        <v>8614</v>
      </c>
      <c r="C8" s="12">
        <v>15000</v>
      </c>
      <c r="D8" s="12">
        <v>49955</v>
      </c>
      <c r="E8" s="12">
        <v>49938</v>
      </c>
      <c r="F8" s="13"/>
      <c r="G8" s="14">
        <f>(E8-B8)/B8*100</f>
        <v>479.730671000697</v>
      </c>
    </row>
    <row r="9" s="1" customFormat="1" ht="20.1" customHeight="1" spans="1:7">
      <c r="A9" s="11" t="s">
        <v>13</v>
      </c>
      <c r="B9" s="12">
        <v>1303</v>
      </c>
      <c r="C9" s="12">
        <v>2000</v>
      </c>
      <c r="D9" s="12">
        <v>6000</v>
      </c>
      <c r="E9" s="12">
        <v>1704</v>
      </c>
      <c r="F9" s="13"/>
      <c r="G9" s="14">
        <f>(E9-B9)/B9*100</f>
        <v>30.775134305449</v>
      </c>
    </row>
    <row r="10" s="1" customFormat="1" ht="20.1" customHeight="1" spans="1:7">
      <c r="A10" s="11" t="s">
        <v>14</v>
      </c>
      <c r="B10" s="12">
        <v>181998</v>
      </c>
      <c r="C10" s="12">
        <v>281600</v>
      </c>
      <c r="D10" s="12">
        <v>967607</v>
      </c>
      <c r="E10" s="12">
        <v>972121</v>
      </c>
      <c r="F10" s="13">
        <f>E10/D10*100</f>
        <v>100.46651171395</v>
      </c>
      <c r="G10" s="14">
        <f>(E10-B10)/B10*100</f>
        <v>434.138287233926</v>
      </c>
    </row>
    <row r="11" s="1" customFormat="1" ht="20.1" customHeight="1" spans="1:7">
      <c r="A11" s="11" t="s">
        <v>15</v>
      </c>
      <c r="B11" s="12">
        <v>20735</v>
      </c>
      <c r="C11" s="12">
        <v>16600</v>
      </c>
      <c r="D11" s="12">
        <v>131682</v>
      </c>
      <c r="E11" s="12">
        <v>141905</v>
      </c>
      <c r="F11" s="13">
        <f>E11/D11*100</f>
        <v>107.763399705351</v>
      </c>
      <c r="G11" s="14">
        <f>(E11-B11)/B11*100</f>
        <v>584.374246443212</v>
      </c>
    </row>
    <row r="12" s="1" customFormat="1" ht="20.1" customHeight="1" spans="1:7">
      <c r="A12" s="11" t="s">
        <v>16</v>
      </c>
      <c r="B12" s="12">
        <v>2069</v>
      </c>
      <c r="C12" s="12">
        <v>2000</v>
      </c>
      <c r="D12" s="12">
        <v>2000</v>
      </c>
      <c r="E12" s="12">
        <v>2238</v>
      </c>
      <c r="F12" s="13">
        <f>E12/D12*100</f>
        <v>111.9</v>
      </c>
      <c r="G12" s="14">
        <f>(E12-B12)/B12*100</f>
        <v>8.16819719671339</v>
      </c>
    </row>
    <row r="13" s="1" customFormat="1" ht="20.1" customHeight="1" spans="1:7">
      <c r="A13" s="15" t="s">
        <v>17</v>
      </c>
      <c r="B13" s="12">
        <f>SUM(B6:B12)</f>
        <v>215813</v>
      </c>
      <c r="C13" s="12">
        <f>SUM(C6:C12)</f>
        <v>318200</v>
      </c>
      <c r="D13" s="12">
        <f>SUM(D6:D12)</f>
        <v>1157600</v>
      </c>
      <c r="E13" s="12">
        <f>SUM(E6:E12)</f>
        <v>1168257</v>
      </c>
      <c r="F13" s="13">
        <f>E13/D13*100</f>
        <v>100.920611610228</v>
      </c>
      <c r="G13" s="14">
        <f>(E13-B13)/B13*100</f>
        <v>441.328372248196</v>
      </c>
    </row>
    <row r="14" s="1" customFormat="1" ht="20.1" customHeight="1" spans="1:7">
      <c r="A14" s="16" t="s">
        <v>18</v>
      </c>
      <c r="B14" s="12">
        <f>B15</f>
        <v>105401</v>
      </c>
      <c r="C14" s="12"/>
      <c r="D14" s="12">
        <f>D15</f>
        <v>230538</v>
      </c>
      <c r="E14" s="12">
        <f>E15</f>
        <v>230538</v>
      </c>
      <c r="F14" s="13">
        <f>E14/D14*100</f>
        <v>100</v>
      </c>
      <c r="G14" s="14"/>
    </row>
    <row r="15" s="1" customFormat="1" ht="20.1" customHeight="1" spans="1:7">
      <c r="A15" s="12" t="s">
        <v>19</v>
      </c>
      <c r="B15" s="12">
        <v>105401</v>
      </c>
      <c r="C15" s="12"/>
      <c r="D15" s="12">
        <v>230538</v>
      </c>
      <c r="E15" s="12">
        <v>230538</v>
      </c>
      <c r="F15" s="13">
        <f>E15/D15*100</f>
        <v>100</v>
      </c>
      <c r="G15" s="14"/>
    </row>
    <row r="16" s="1" customFormat="1" ht="20.1" customHeight="1" spans="1:7">
      <c r="A16" s="16" t="s">
        <v>20</v>
      </c>
      <c r="B16" s="12">
        <f>SUM(B17:B19)</f>
        <v>31883</v>
      </c>
      <c r="C16" s="12">
        <f>SUM(C17:C19)</f>
        <v>40410</v>
      </c>
      <c r="D16" s="12">
        <f>SUM(D17:D19)</f>
        <v>40410</v>
      </c>
      <c r="E16" s="12">
        <f>SUM(E17:E19)</f>
        <v>27194</v>
      </c>
      <c r="F16" s="13">
        <f>E16/D16*100</f>
        <v>67.2952239544667</v>
      </c>
      <c r="G16" s="14">
        <f>(E16-B16)/B16*100</f>
        <v>-14.7068970924944</v>
      </c>
    </row>
    <row r="17" s="1" customFormat="1" ht="20.1" customHeight="1" spans="1:7">
      <c r="A17" s="12" t="s">
        <v>21</v>
      </c>
      <c r="B17" s="12">
        <v>23279</v>
      </c>
      <c r="C17" s="12">
        <v>29981</v>
      </c>
      <c r="D17" s="12">
        <v>29981</v>
      </c>
      <c r="E17" s="12">
        <v>19245</v>
      </c>
      <c r="F17" s="13">
        <f>E17/D17*100</f>
        <v>64.1906540809179</v>
      </c>
      <c r="G17" s="14">
        <f>(D17-B17)/B17*100</f>
        <v>28.7898964732162</v>
      </c>
    </row>
    <row r="18" s="1" customFormat="1" ht="20.1" customHeight="1" spans="1:7">
      <c r="A18" s="12" t="s">
        <v>22</v>
      </c>
      <c r="B18" s="12">
        <v>8589</v>
      </c>
      <c r="C18" s="12">
        <v>10429</v>
      </c>
      <c r="D18" s="12">
        <v>10429</v>
      </c>
      <c r="E18" s="12">
        <v>7934</v>
      </c>
      <c r="F18" s="13">
        <f>E18/D18*100</f>
        <v>76.0763256304535</v>
      </c>
      <c r="G18" s="14">
        <f>(D18-B18)/B18*100</f>
        <v>21.422750029107</v>
      </c>
    </row>
    <row r="19" s="1" customFormat="1" ht="20.1" customHeight="1" spans="1:7">
      <c r="A19" s="12" t="s">
        <v>23</v>
      </c>
      <c r="B19" s="12">
        <v>15</v>
      </c>
      <c r="C19" s="12"/>
      <c r="D19" s="12"/>
      <c r="E19" s="12">
        <v>15</v>
      </c>
      <c r="F19" s="13"/>
      <c r="G19" s="14">
        <f>(E19-B19)/B19*100</f>
        <v>0</v>
      </c>
    </row>
    <row r="20" s="1" customFormat="1" ht="20.1" customHeight="1" spans="1:7">
      <c r="A20" s="15" t="s">
        <v>24</v>
      </c>
      <c r="B20" s="12">
        <f>SUM(B13,,B14,B16)</f>
        <v>353097</v>
      </c>
      <c r="C20" s="12">
        <f>SUM(C13,C16)</f>
        <v>358610</v>
      </c>
      <c r="D20" s="12">
        <f>SUM(D13,,D14,D16)</f>
        <v>1428548</v>
      </c>
      <c r="E20" s="12">
        <f>SUM(E13,,E14,E16)</f>
        <v>1425989</v>
      </c>
      <c r="F20" s="13">
        <f>E20/D20*100</f>
        <v>99.8208670622198</v>
      </c>
      <c r="G20" s="14">
        <f>(E20-B20)/B20*100</f>
        <v>303.851916045732</v>
      </c>
    </row>
    <row r="21" s="1" customFormat="1" ht="13.5"/>
  </sheetData>
  <mergeCells count="6">
    <mergeCell ref="A2:G2"/>
    <mergeCell ref="E4:G4"/>
    <mergeCell ref="A4:A5"/>
    <mergeCell ref="B4:B5"/>
    <mergeCell ref="C4:C5"/>
    <mergeCell ref="D4:D5"/>
  </mergeCells>
  <printOptions horizontalCentered="1" verticalCentered="1"/>
  <pageMargins left="0.747916666666667" right="0.747916666666667" top="0.984027777777778" bottom="0.984027777777778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全区基金收入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2018-08-07T06:19:14Z</dcterms:created>
  <dcterms:modified xsi:type="dcterms:W3CDTF">2018-08-07T06:19:29Z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