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区本级收入" sheetId="1" r:id="rId1"/>
  </sheets>
  <calcPr calcId="144525"/>
</workbook>
</file>

<file path=xl/sharedStrings.xml><?xml version="1.0" encoding="utf-8"?>
<sst xmlns="http://schemas.openxmlformats.org/spreadsheetml/2006/main" count="44">
  <si>
    <t>2017年章丘区级一般公共预算收入决算情况表</t>
  </si>
  <si>
    <t>单位：万元</t>
  </si>
  <si>
    <t>税种及部门</t>
  </si>
  <si>
    <t>2016年决算数</t>
  </si>
  <si>
    <t>2017年预算数</t>
  </si>
  <si>
    <t>2017年调整预算数</t>
  </si>
  <si>
    <t>2017年决算数</t>
  </si>
  <si>
    <t>金额</t>
  </si>
  <si>
    <t>占调整预算%</t>
  </si>
  <si>
    <t>增长%</t>
  </si>
  <si>
    <t>合计</t>
  </si>
  <si>
    <t>一、税收收入</t>
  </si>
  <si>
    <t xml:space="preserve">   税收比重%</t>
  </si>
  <si>
    <t xml:space="preserve">    1、增值税</t>
  </si>
  <si>
    <t xml:space="preserve">       其中：财政退增值税</t>
  </si>
  <si>
    <t xml:space="preserve">    2、营业税</t>
  </si>
  <si>
    <t xml:space="preserve">    3、企业所得税</t>
  </si>
  <si>
    <t xml:space="preserve">    4、个人所得税</t>
  </si>
  <si>
    <t xml:space="preserve">    5、资源税</t>
  </si>
  <si>
    <t xml:space="preserve">    6、城市维护建设税</t>
  </si>
  <si>
    <t xml:space="preserve">    7、房产税</t>
  </si>
  <si>
    <t xml:space="preserve">    8、印花税</t>
  </si>
  <si>
    <t xml:space="preserve">    9、城镇土地使用税</t>
  </si>
  <si>
    <t xml:space="preserve">    10、土地增值税</t>
  </si>
  <si>
    <t xml:space="preserve">    11、车船税</t>
  </si>
  <si>
    <t xml:space="preserve">    12、耕地占用税</t>
  </si>
  <si>
    <t xml:space="preserve">    13、契税</t>
  </si>
  <si>
    <t>二、非税收入</t>
  </si>
  <si>
    <t xml:space="preserve">    1、专项收入</t>
  </si>
  <si>
    <t xml:space="preserve">    2、行政事业性收费收入</t>
  </si>
  <si>
    <t xml:space="preserve">    3、罚没收入</t>
  </si>
  <si>
    <t xml:space="preserve">    4、国有资源（资产）有偿使用收入</t>
  </si>
  <si>
    <t xml:space="preserve">    5、其他收入</t>
  </si>
  <si>
    <t>本年收入合计</t>
  </si>
  <si>
    <t>三、债务收入</t>
  </si>
  <si>
    <t xml:space="preserve">    地方政府债券转贷收入</t>
  </si>
  <si>
    <t>四、转移性收入</t>
  </si>
  <si>
    <t xml:space="preserve">    返还性收入</t>
  </si>
  <si>
    <t xml:space="preserve">    一般性转移支付收入</t>
  </si>
  <si>
    <t xml:space="preserve">    专项转移支付收入</t>
  </si>
  <si>
    <t xml:space="preserve">    镇街上解收入</t>
  </si>
  <si>
    <t xml:space="preserve">    调结构消化非税收入</t>
  </si>
  <si>
    <t xml:space="preserve">    上年结转及调入资金等</t>
  </si>
  <si>
    <t>收入总计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</si>
</sst>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;_"/>
    <numFmt numFmtId="177" formatCode="0;_"/>
    <numFmt numFmtId="178" formatCode="0;_ꠀ"/>
  </numFmts>
  <fonts count="26"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1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8" borderId="8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22" borderId="10" applyNumberFormat="0" applyAlignment="0" applyProtection="0">
      <alignment vertical="center"/>
    </xf>
    <xf numFmtId="0" fontId="17" fillId="22" borderId="9" applyNumberFormat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right" vertical="center" wrapText="1"/>
    </xf>
    <xf numFmtId="178" fontId="2" fillId="0" borderId="3" xfId="0" applyNumberFormat="1" applyFont="1" applyFill="1" applyBorder="1" applyAlignment="1">
      <alignment horizontal="right" vertical="center" wrapText="1"/>
    </xf>
    <xf numFmtId="177" fontId="2" fillId="0" borderId="3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2" fontId="2" fillId="0" borderId="3" xfId="0" applyNumberFormat="1" applyFont="1" applyFill="1" applyBorder="1" applyAlignment="1">
      <alignment horizontal="right" vertical="center"/>
    </xf>
    <xf numFmtId="1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showZeros="0" tabSelected="1" workbookViewId="0">
      <pane ySplit="6" topLeftCell="A7" activePane="bottomLeft" state="frozen"/>
      <selection/>
      <selection pane="bottomLeft" activeCell="A2" sqref="A2:G2"/>
    </sheetView>
  </sheetViews>
  <sheetFormatPr defaultColWidth="9" defaultRowHeight="14.25" outlineLevelCol="6"/>
  <cols>
    <col min="1" max="1" width="24.625" style="3" customWidth="1"/>
    <col min="2" max="7" width="8.625" style="3" customWidth="1"/>
    <col min="8" max="16384" width="9" style="3"/>
  </cols>
  <sheetData>
    <row r="1" ht="19.5" customHeight="1"/>
    <row r="2" s="1" customFormat="1" ht="26.25" customHeight="1" spans="1:7">
      <c r="A2" s="4" t="s">
        <v>0</v>
      </c>
      <c r="B2" s="4"/>
      <c r="C2" s="4"/>
      <c r="D2" s="4"/>
      <c r="E2" s="4"/>
      <c r="F2" s="4"/>
      <c r="G2" s="4"/>
    </row>
    <row r="3" customHeight="1" spans="1:7">
      <c r="A3" s="1"/>
      <c r="D3" s="5"/>
      <c r="F3" s="6" t="s">
        <v>1</v>
      </c>
      <c r="G3" s="6"/>
    </row>
    <row r="4" s="2" customFormat="1" ht="23.25" customHeight="1" spans="1:7">
      <c r="A4" s="7" t="s">
        <v>2</v>
      </c>
      <c r="B4" s="8" t="s">
        <v>3</v>
      </c>
      <c r="C4" s="9" t="s">
        <v>4</v>
      </c>
      <c r="D4" s="8" t="s">
        <v>5</v>
      </c>
      <c r="E4" s="10" t="s">
        <v>6</v>
      </c>
      <c r="F4" s="11"/>
      <c r="G4" s="12"/>
    </row>
    <row r="5" s="2" customFormat="1" ht="33.75" customHeight="1" spans="1:7">
      <c r="A5" s="13"/>
      <c r="B5" s="8"/>
      <c r="C5" s="14"/>
      <c r="D5" s="8"/>
      <c r="E5" s="15" t="s">
        <v>7</v>
      </c>
      <c r="F5" s="8" t="s">
        <v>8</v>
      </c>
      <c r="G5" s="15" t="s">
        <v>9</v>
      </c>
    </row>
    <row r="6" s="2" customFormat="1" ht="18" hidden="1" customHeight="1" spans="1:7">
      <c r="A6" s="16" t="s">
        <v>10</v>
      </c>
      <c r="B6" s="17">
        <f>SUM(B7,B23)</f>
        <v>318124</v>
      </c>
      <c r="C6" s="18">
        <f>SUM(C7,C23)</f>
        <v>343012</v>
      </c>
      <c r="D6" s="19">
        <f>SUM(D7,D23)</f>
        <v>70202</v>
      </c>
      <c r="E6" s="17">
        <f>SUM(E7,E23)</f>
        <v>81095</v>
      </c>
      <c r="F6" s="20">
        <f>E6/D6*100</f>
        <v>115.516651947238</v>
      </c>
      <c r="G6" s="20">
        <f>(E6-B6)/B6*100</f>
        <v>-74.5083678062642</v>
      </c>
    </row>
    <row r="7" s="2" customFormat="1" ht="18" customHeight="1" spans="1:7">
      <c r="A7" s="21" t="s">
        <v>11</v>
      </c>
      <c r="B7" s="22">
        <f>SUM(B9,B11,B12,B13,B14:B22)</f>
        <v>166875</v>
      </c>
      <c r="C7" s="23">
        <f>SUM(C9,C11,C12,C13,C14:C22)</f>
        <v>185233</v>
      </c>
      <c r="D7" s="23">
        <f>SUM(D9,D11,D12,D13,D14:D22)</f>
        <v>0</v>
      </c>
      <c r="E7" s="22">
        <f>SUM(E9,E11,E12,E13,E14:E22)</f>
        <v>0</v>
      </c>
      <c r="F7" s="20">
        <v>0</v>
      </c>
      <c r="G7" s="20">
        <f>(E7-B7)/B7*100</f>
        <v>-100</v>
      </c>
    </row>
    <row r="8" s="2" customFormat="1" ht="18" hidden="1" customHeight="1" spans="1:7">
      <c r="A8" s="24" t="s">
        <v>12</v>
      </c>
      <c r="B8" s="25">
        <f>B7/B6*100</f>
        <v>52.4559605688348</v>
      </c>
      <c r="C8" s="25">
        <f>C7/C6*100</f>
        <v>54.001900808135</v>
      </c>
      <c r="D8" s="25">
        <f>D7/D6*100</f>
        <v>0</v>
      </c>
      <c r="E8" s="25">
        <f>E7/E6*100</f>
        <v>0</v>
      </c>
      <c r="F8" s="22"/>
      <c r="G8" s="20"/>
    </row>
    <row r="9" s="2" customFormat="1" ht="18" customHeight="1" spans="1:7">
      <c r="A9" s="22" t="s">
        <v>13</v>
      </c>
      <c r="B9" s="22">
        <v>44917</v>
      </c>
      <c r="C9" s="26">
        <v>49858</v>
      </c>
      <c r="D9" s="26"/>
      <c r="E9" s="22"/>
      <c r="F9" s="20">
        <v>0</v>
      </c>
      <c r="G9" s="20">
        <f>(E9-B9)/B9*100</f>
        <v>-100</v>
      </c>
    </row>
    <row r="10" s="2" customFormat="1" ht="18" hidden="1" customHeight="1" spans="1:7">
      <c r="A10" s="22" t="s">
        <v>14</v>
      </c>
      <c r="B10" s="22"/>
      <c r="C10" s="26"/>
      <c r="D10" s="26"/>
      <c r="E10" s="22"/>
      <c r="F10" s="20" t="e">
        <f>E10/D10*100</f>
        <v>#DIV/0!</v>
      </c>
      <c r="G10" s="20" t="e">
        <f>(E10-B10)/B10*100</f>
        <v>#DIV/0!</v>
      </c>
    </row>
    <row r="11" s="2" customFormat="1" ht="18" customHeight="1" spans="1:7">
      <c r="A11" s="22" t="s">
        <v>15</v>
      </c>
      <c r="B11" s="22">
        <v>18341</v>
      </c>
      <c r="C11" s="26">
        <v>20359</v>
      </c>
      <c r="D11" s="26"/>
      <c r="E11" s="22"/>
      <c r="F11" s="20">
        <v>0</v>
      </c>
      <c r="G11" s="20">
        <f>(E11-B11)/B11*100</f>
        <v>-100</v>
      </c>
    </row>
    <row r="12" s="2" customFormat="1" ht="18" customHeight="1" spans="1:7">
      <c r="A12" s="22" t="s">
        <v>16</v>
      </c>
      <c r="B12" s="22">
        <v>11617</v>
      </c>
      <c r="C12" s="26">
        <v>12895</v>
      </c>
      <c r="D12" s="26"/>
      <c r="E12" s="22"/>
      <c r="F12" s="20">
        <v>0</v>
      </c>
      <c r="G12" s="20">
        <f>(E12-B12)/B12*100</f>
        <v>-100</v>
      </c>
    </row>
    <row r="13" s="2" customFormat="1" ht="18" customHeight="1" spans="1:7">
      <c r="A13" s="22" t="s">
        <v>17</v>
      </c>
      <c r="B13" s="22">
        <v>5250</v>
      </c>
      <c r="C13" s="26">
        <v>5828</v>
      </c>
      <c r="D13" s="26"/>
      <c r="E13" s="22"/>
      <c r="F13" s="20">
        <v>0</v>
      </c>
      <c r="G13" s="20">
        <f>(E13-B13)/B13*100</f>
        <v>-100</v>
      </c>
    </row>
    <row r="14" s="2" customFormat="1" ht="18" customHeight="1" spans="1:7">
      <c r="A14" s="22" t="s">
        <v>18</v>
      </c>
      <c r="B14" s="22">
        <v>97</v>
      </c>
      <c r="C14" s="26">
        <v>108</v>
      </c>
      <c r="D14" s="26"/>
      <c r="E14" s="22"/>
      <c r="F14" s="20">
        <v>0</v>
      </c>
      <c r="G14" s="20">
        <f>(E14-B14)/B14*100</f>
        <v>-100</v>
      </c>
    </row>
    <row r="15" s="2" customFormat="1" ht="18" customHeight="1" spans="1:7">
      <c r="A15" s="22" t="s">
        <v>19</v>
      </c>
      <c r="B15" s="22">
        <v>9431</v>
      </c>
      <c r="C15" s="26">
        <v>10468</v>
      </c>
      <c r="D15" s="26"/>
      <c r="E15" s="22"/>
      <c r="F15" s="20">
        <v>0</v>
      </c>
      <c r="G15" s="20">
        <f>(E15-B15)/B15*100</f>
        <v>-100</v>
      </c>
    </row>
    <row r="16" s="2" customFormat="1" ht="18" customHeight="1" spans="1:7">
      <c r="A16" s="22" t="s">
        <v>20</v>
      </c>
      <c r="B16" s="22">
        <v>4405</v>
      </c>
      <c r="C16" s="26">
        <v>4890</v>
      </c>
      <c r="D16" s="26"/>
      <c r="E16" s="22"/>
      <c r="F16" s="20">
        <v>0</v>
      </c>
      <c r="G16" s="20">
        <f>(E16-B16)/B16*100</f>
        <v>-100</v>
      </c>
    </row>
    <row r="17" s="2" customFormat="1" ht="18" customHeight="1" spans="1:7">
      <c r="A17" s="22" t="s">
        <v>21</v>
      </c>
      <c r="B17" s="22">
        <v>2385</v>
      </c>
      <c r="C17" s="26">
        <v>2647</v>
      </c>
      <c r="D17" s="26"/>
      <c r="E17" s="22"/>
      <c r="F17" s="20">
        <v>0</v>
      </c>
      <c r="G17" s="20">
        <f>(E17-B17)/B17*100</f>
        <v>-100</v>
      </c>
    </row>
    <row r="18" s="2" customFormat="1" ht="18" customHeight="1" spans="1:7">
      <c r="A18" s="22" t="s">
        <v>22</v>
      </c>
      <c r="B18" s="22">
        <v>13335</v>
      </c>
      <c r="C18" s="26">
        <v>14802</v>
      </c>
      <c r="D18" s="26"/>
      <c r="E18" s="22"/>
      <c r="F18" s="20">
        <v>0</v>
      </c>
      <c r="G18" s="20">
        <f>(E18-B18)/B18*100</f>
        <v>-100</v>
      </c>
    </row>
    <row r="19" s="2" customFormat="1" ht="18" customHeight="1" spans="1:7">
      <c r="A19" s="22" t="s">
        <v>23</v>
      </c>
      <c r="B19" s="22">
        <v>16425</v>
      </c>
      <c r="C19" s="26">
        <v>18232</v>
      </c>
      <c r="D19" s="26"/>
      <c r="E19" s="22"/>
      <c r="F19" s="20">
        <v>0</v>
      </c>
      <c r="G19" s="20">
        <f>(E19-B19)/B19*100</f>
        <v>-100</v>
      </c>
    </row>
    <row r="20" s="2" customFormat="1" ht="18" customHeight="1" spans="1:7">
      <c r="A20" s="22" t="s">
        <v>24</v>
      </c>
      <c r="B20" s="22">
        <v>8532</v>
      </c>
      <c r="C20" s="26">
        <v>9471</v>
      </c>
      <c r="D20" s="26"/>
      <c r="E20" s="22"/>
      <c r="F20" s="20">
        <v>0</v>
      </c>
      <c r="G20" s="20">
        <f>(E20-B20)/B20*100</f>
        <v>-100</v>
      </c>
    </row>
    <row r="21" s="2" customFormat="1" ht="18" customHeight="1" spans="1:7">
      <c r="A21" s="22" t="s">
        <v>25</v>
      </c>
      <c r="B21" s="22">
        <v>7930</v>
      </c>
      <c r="C21" s="26">
        <v>8802</v>
      </c>
      <c r="D21" s="26"/>
      <c r="E21" s="22"/>
      <c r="F21" s="20">
        <v>0</v>
      </c>
      <c r="G21" s="20">
        <f>(E21-B21)/B21*100</f>
        <v>-100</v>
      </c>
    </row>
    <row r="22" s="2" customFormat="1" ht="18" customHeight="1" spans="1:7">
      <c r="A22" s="22" t="s">
        <v>26</v>
      </c>
      <c r="B22" s="22">
        <v>24210</v>
      </c>
      <c r="C22" s="26">
        <v>26873</v>
      </c>
      <c r="D22" s="26"/>
      <c r="E22" s="22"/>
      <c r="F22" s="20">
        <v>0</v>
      </c>
      <c r="G22" s="20">
        <f>(E22-B22)/B22*100</f>
        <v>-100</v>
      </c>
    </row>
    <row r="23" s="2" customFormat="1" ht="18" customHeight="1" spans="1:7">
      <c r="A23" s="21" t="s">
        <v>27</v>
      </c>
      <c r="B23" s="26">
        <f>SUM(B24,B25:B28)</f>
        <v>151249</v>
      </c>
      <c r="C23" s="26">
        <f>SUM(C24,C25:C28)</f>
        <v>157779</v>
      </c>
      <c r="D23" s="26">
        <f>SUM(D24,D25:D28)</f>
        <v>70202</v>
      </c>
      <c r="E23" s="26">
        <f>SUM(E24,E25:E28)</f>
        <v>81095</v>
      </c>
      <c r="F23" s="20">
        <f>E23/D23*100</f>
        <v>115.516651947238</v>
      </c>
      <c r="G23" s="20">
        <f>(E23-B23)/B23*100</f>
        <v>-46.383116582589</v>
      </c>
    </row>
    <row r="24" s="2" customFormat="1" ht="18" customHeight="1" spans="1:7">
      <c r="A24" s="22" t="s">
        <v>28</v>
      </c>
      <c r="B24" s="22">
        <v>24222</v>
      </c>
      <c r="C24" s="26">
        <v>26476</v>
      </c>
      <c r="D24" s="26">
        <v>180</v>
      </c>
      <c r="E24" s="22">
        <v>5179</v>
      </c>
      <c r="F24" s="20">
        <f>E24/D24*100</f>
        <v>2877.22222222222</v>
      </c>
      <c r="G24" s="20">
        <f>(E24-B24)/B24*100</f>
        <v>-78.6186111799191</v>
      </c>
    </row>
    <row r="25" s="2" customFormat="1" ht="18" customHeight="1" spans="1:7">
      <c r="A25" s="22" t="s">
        <v>29</v>
      </c>
      <c r="B25" s="22">
        <v>34939</v>
      </c>
      <c r="C25" s="26">
        <v>36092</v>
      </c>
      <c r="D25" s="26">
        <v>15312</v>
      </c>
      <c r="E25" s="22">
        <v>18428</v>
      </c>
      <c r="F25" s="20">
        <f>E25/D25*100</f>
        <v>120.350052246604</v>
      </c>
      <c r="G25" s="20">
        <f>(E25-B25)/B25*100</f>
        <v>-47.2566472995793</v>
      </c>
    </row>
    <row r="26" s="2" customFormat="1" ht="18" customHeight="1" spans="1:7">
      <c r="A26" s="22" t="s">
        <v>30</v>
      </c>
      <c r="B26" s="22">
        <v>8213</v>
      </c>
      <c r="C26" s="26">
        <v>8486</v>
      </c>
      <c r="D26" s="26">
        <v>21341</v>
      </c>
      <c r="E26" s="22">
        <v>25970</v>
      </c>
      <c r="F26" s="20">
        <f>E26/D26*100</f>
        <v>121.690642425378</v>
      </c>
      <c r="G26" s="20">
        <f>(E26-B26)/B26*100</f>
        <v>216.206014854499</v>
      </c>
    </row>
    <row r="27" s="2" customFormat="1" ht="27.75" customHeight="1" spans="1:7">
      <c r="A27" s="27" t="s">
        <v>31</v>
      </c>
      <c r="B27" s="22">
        <v>83502</v>
      </c>
      <c r="C27" s="26">
        <v>86341</v>
      </c>
      <c r="D27" s="26">
        <v>32985</v>
      </c>
      <c r="E27" s="22">
        <v>31518</v>
      </c>
      <c r="F27" s="20">
        <f>E27/D27*100</f>
        <v>95.5525238744884</v>
      </c>
      <c r="G27" s="20">
        <f>(E27-B27)/B27*100</f>
        <v>-62.2547962923044</v>
      </c>
    </row>
    <row r="28" s="2" customFormat="1" ht="18" customHeight="1" spans="1:7">
      <c r="A28" s="22" t="s">
        <v>32</v>
      </c>
      <c r="B28" s="22">
        <v>373</v>
      </c>
      <c r="C28" s="26">
        <v>384</v>
      </c>
      <c r="D28" s="26">
        <v>384</v>
      </c>
      <c r="E28" s="22"/>
      <c r="F28" s="20">
        <f>E28/D28*100</f>
        <v>0</v>
      </c>
      <c r="G28" s="20">
        <f>(E28-B28)/B28*100</f>
        <v>-100</v>
      </c>
    </row>
    <row r="29" s="2" customFormat="1" ht="18" customHeight="1" spans="1:7">
      <c r="A29" s="15" t="s">
        <v>33</v>
      </c>
      <c r="B29" s="26">
        <f>SUM(B7,B23)</f>
        <v>318124</v>
      </c>
      <c r="C29" s="26">
        <f>SUM(C7,C23)</f>
        <v>343012</v>
      </c>
      <c r="D29" s="26">
        <f>SUM(D7,D23)</f>
        <v>70202</v>
      </c>
      <c r="E29" s="26">
        <f>SUM(E7,E23)</f>
        <v>81095</v>
      </c>
      <c r="F29" s="20">
        <f>E29/D29*100</f>
        <v>115.516651947238</v>
      </c>
      <c r="G29" s="20">
        <f>(E29-B29)/B29*100</f>
        <v>-74.5083678062642</v>
      </c>
    </row>
    <row r="30" s="2" customFormat="1" ht="18" customHeight="1" spans="1:7">
      <c r="A30" s="21" t="s">
        <v>34</v>
      </c>
      <c r="B30" s="22">
        <v>48122</v>
      </c>
      <c r="C30" s="22">
        <f>C31</f>
        <v>0</v>
      </c>
      <c r="D30" s="22">
        <f>D31</f>
        <v>8730</v>
      </c>
      <c r="E30" s="22">
        <f>E31</f>
        <v>8730</v>
      </c>
      <c r="F30" s="20">
        <f>E30/D30*100</f>
        <v>100</v>
      </c>
      <c r="G30" s="20">
        <f>(E30-B30)/B30*100</f>
        <v>-81.8586093678567</v>
      </c>
    </row>
    <row r="31" s="2" customFormat="1" ht="18" customHeight="1" spans="1:7">
      <c r="A31" s="22" t="s">
        <v>35</v>
      </c>
      <c r="B31" s="22">
        <v>48122</v>
      </c>
      <c r="C31" s="22"/>
      <c r="D31" s="22">
        <v>8730</v>
      </c>
      <c r="E31" s="22">
        <v>8730</v>
      </c>
      <c r="F31" s="20">
        <f>E31/D31*100</f>
        <v>100</v>
      </c>
      <c r="G31" s="20">
        <f>(E31-B31)/B31*100</f>
        <v>-81.8586093678567</v>
      </c>
    </row>
    <row r="32" s="2" customFormat="1" ht="18" customHeight="1" spans="1:7">
      <c r="A32" s="21" t="s">
        <v>36</v>
      </c>
      <c r="B32" s="22">
        <f>SUM(B33:B38)</f>
        <v>307849</v>
      </c>
      <c r="C32" s="22">
        <f>SUM(C33:C38)</f>
        <v>183796</v>
      </c>
      <c r="D32" s="22">
        <f>SUM(D33:D38)</f>
        <v>434055</v>
      </c>
      <c r="E32" s="22">
        <f>SUM(E33:E38)</f>
        <v>512985</v>
      </c>
      <c r="F32" s="20">
        <f>E32/D32*100</f>
        <v>118.18433147873</v>
      </c>
      <c r="G32" s="20">
        <f>(E32-B32)/B32*100</f>
        <v>66.6352659907942</v>
      </c>
    </row>
    <row r="33" s="2" customFormat="1" ht="18" customHeight="1" spans="1:7">
      <c r="A33" s="22" t="s">
        <v>37</v>
      </c>
      <c r="B33" s="22">
        <v>27890</v>
      </c>
      <c r="C33" s="22">
        <v>22890</v>
      </c>
      <c r="D33" s="22">
        <v>22890</v>
      </c>
      <c r="E33" s="22">
        <v>26562</v>
      </c>
      <c r="F33" s="20">
        <f>E33/D33*100</f>
        <v>116.041939711664</v>
      </c>
      <c r="G33" s="20">
        <f>(E33-B33)/B33*100</f>
        <v>-4.7615632843313</v>
      </c>
    </row>
    <row r="34" s="2" customFormat="1" ht="18" customHeight="1" spans="1:7">
      <c r="A34" s="22" t="s">
        <v>38</v>
      </c>
      <c r="B34" s="22">
        <v>58530</v>
      </c>
      <c r="C34" s="22">
        <v>58890</v>
      </c>
      <c r="D34" s="22">
        <v>58890</v>
      </c>
      <c r="E34" s="22">
        <v>45109</v>
      </c>
      <c r="F34" s="20">
        <f>E34/D34*100</f>
        <v>76.5987434199355</v>
      </c>
      <c r="G34" s="20">
        <f>(E34-B34)/B34*100</f>
        <v>-22.9301213053135</v>
      </c>
    </row>
    <row r="35" s="2" customFormat="1" ht="18" customHeight="1" spans="1:7">
      <c r="A35" s="22" t="s">
        <v>39</v>
      </c>
      <c r="B35" s="22">
        <v>116504</v>
      </c>
      <c r="C35" s="22"/>
      <c r="D35" s="22"/>
      <c r="E35" s="22">
        <v>117332</v>
      </c>
      <c r="F35" s="20"/>
      <c r="G35" s="20">
        <f>(E35-B35)/B35*100</f>
        <v>0.71070521183822</v>
      </c>
    </row>
    <row r="36" s="2" customFormat="1" ht="18" customHeight="1" spans="1:7">
      <c r="A36" s="22" t="s">
        <v>40</v>
      </c>
      <c r="B36" s="22">
        <v>75284</v>
      </c>
      <c r="C36" s="22">
        <v>58213</v>
      </c>
      <c r="D36" s="22">
        <v>291640</v>
      </c>
      <c r="E36" s="22">
        <v>294709</v>
      </c>
      <c r="F36" s="20">
        <f>E36/D36*100</f>
        <v>101.05232478398</v>
      </c>
      <c r="G36" s="20">
        <f>(E36-B36)/B36*100</f>
        <v>291.462993464747</v>
      </c>
    </row>
    <row r="37" s="2" customFormat="1" ht="18" customHeight="1" spans="1:7">
      <c r="A37" s="22" t="s">
        <v>41</v>
      </c>
      <c r="B37" s="22"/>
      <c r="C37" s="22"/>
      <c r="D37" s="22">
        <v>30152</v>
      </c>
      <c r="E37" s="22"/>
      <c r="F37" s="20">
        <f>E37/D37*100</f>
        <v>0</v>
      </c>
      <c r="G37" s="20"/>
    </row>
    <row r="38" s="2" customFormat="1" ht="18" customHeight="1" spans="1:7">
      <c r="A38" s="22" t="s">
        <v>42</v>
      </c>
      <c r="B38" s="22">
        <v>29641</v>
      </c>
      <c r="C38" s="22">
        <v>43803</v>
      </c>
      <c r="D38" s="22">
        <v>30483</v>
      </c>
      <c r="E38" s="22">
        <v>29273</v>
      </c>
      <c r="F38" s="20">
        <f>E38/D38*100</f>
        <v>96.0305744185284</v>
      </c>
      <c r="G38" s="20">
        <f>(E38-B38)/B38*100</f>
        <v>-1.2415235653318</v>
      </c>
    </row>
    <row r="39" s="2" customFormat="1" ht="18" customHeight="1" spans="1:7">
      <c r="A39" s="15" t="s">
        <v>43</v>
      </c>
      <c r="B39" s="26">
        <f>SUM(B29,B30,B32)</f>
        <v>674095</v>
      </c>
      <c r="C39" s="26">
        <f>SUM(C29,C30,C32)</f>
        <v>526808</v>
      </c>
      <c r="D39" s="26">
        <f>SUM(D29,D30,D32)</f>
        <v>512987</v>
      </c>
      <c r="E39" s="26">
        <f>SUM(E29,E30,E32)</f>
        <v>602810</v>
      </c>
      <c r="F39" s="20">
        <f>E39/D39*100</f>
        <v>117.509800443286</v>
      </c>
      <c r="G39" s="20">
        <f>(E39-B39)/B39*100</f>
        <v>-10.5749189654277</v>
      </c>
    </row>
  </sheetData>
  <mergeCells count="7">
    <mergeCell ref="A2:G2"/>
    <mergeCell ref="F3:G3"/>
    <mergeCell ref="E4:G4"/>
    <mergeCell ref="A4:A5"/>
    <mergeCell ref="B4:B5"/>
    <mergeCell ref="C4:C5"/>
    <mergeCell ref="D4:D5"/>
  </mergeCells>
  <printOptions horizontalCentered="1" verticalCentered="1"/>
  <pageMargins left="0.747916666666667" right="0.747916666666667" top="0.786805555555556" bottom="0.786805555555556" header="0.511805555555556" footer="0.511805555555556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区本级收入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2018-08-07T06:22:47Z</dcterms:created>
  <dcterms:modified xsi:type="dcterms:W3CDTF">2018-08-07T06:23:02Z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