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F38" i="1"/>
  <c r="G36" i="1"/>
  <c r="F36" i="1"/>
  <c r="G35" i="1"/>
  <c r="G34" i="1"/>
  <c r="F34" i="1"/>
  <c r="G33" i="1"/>
  <c r="F33" i="1"/>
  <c r="E32" i="1"/>
  <c r="F32" i="1" s="1"/>
  <c r="D32" i="1"/>
  <c r="C32" i="1"/>
  <c r="B32" i="1"/>
  <c r="G31" i="1"/>
  <c r="F31" i="1"/>
  <c r="D30" i="1"/>
  <c r="F30" i="1" s="1"/>
  <c r="C30" i="1"/>
  <c r="B30" i="1"/>
  <c r="G30" i="1" s="1"/>
  <c r="G28" i="1"/>
  <c r="F28" i="1"/>
  <c r="G27" i="1"/>
  <c r="F27" i="1"/>
  <c r="G26" i="1"/>
  <c r="F26" i="1"/>
  <c r="G25" i="1"/>
  <c r="F25" i="1"/>
  <c r="G24" i="1"/>
  <c r="F24" i="1"/>
  <c r="E23" i="1"/>
  <c r="G23" i="1" s="1"/>
  <c r="D23" i="1"/>
  <c r="F23" i="1" s="1"/>
  <c r="C23" i="1"/>
  <c r="B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E7" i="1"/>
  <c r="E29" i="1" s="1"/>
  <c r="D7" i="1"/>
  <c r="D29" i="1" s="1"/>
  <c r="D39" i="1" s="1"/>
  <c r="C7" i="1"/>
  <c r="C29" i="1" s="1"/>
  <c r="C39" i="1" s="1"/>
  <c r="B7" i="1"/>
  <c r="B29" i="1" s="1"/>
  <c r="B39" i="1" s="1"/>
  <c r="E6" i="1"/>
  <c r="G6" i="1" s="1"/>
  <c r="D6" i="1"/>
  <c r="F6" i="1" s="1"/>
  <c r="B6" i="1"/>
  <c r="G29" i="1" l="1"/>
  <c r="F29" i="1"/>
  <c r="E39" i="1"/>
  <c r="F7" i="1"/>
  <c r="D8" i="1"/>
  <c r="G32" i="1"/>
  <c r="G7" i="1"/>
  <c r="E8" i="1"/>
  <c r="B8" i="1"/>
  <c r="C6" i="1"/>
  <c r="C8" i="1" s="1"/>
  <c r="G39" i="1" l="1"/>
  <c r="F39" i="1"/>
</calcChain>
</file>

<file path=xl/comments1.xml><?xml version="1.0" encoding="utf-8"?>
<comments xmlns="http://schemas.openxmlformats.org/spreadsheetml/2006/main">
  <authors>
    <author>001</author>
  </authors>
  <commentList>
    <comment ref="E28" authorId="0" shapeId="0">
      <text>
        <r>
          <rPr>
            <b/>
            <sz val="9"/>
            <color indexed="81"/>
            <rFont val="宋体"/>
            <family val="3"/>
            <charset val="134"/>
          </rPr>
          <t>001:</t>
        </r>
        <r>
          <rPr>
            <sz val="9"/>
            <color indexed="81"/>
            <rFont val="宋体"/>
            <family val="3"/>
            <charset val="134"/>
          </rPr>
          <t xml:space="preserve">
捐赠59、其他收入314</t>
        </r>
      </text>
    </comment>
    <comment ref="E38" authorId="0" shapeId="0">
      <text>
        <r>
          <rPr>
            <b/>
            <sz val="9"/>
            <color indexed="81"/>
            <rFont val="宋体"/>
            <family val="3"/>
            <charset val="134"/>
          </rPr>
          <t>001:</t>
        </r>
        <r>
          <rPr>
            <sz val="9"/>
            <color indexed="81"/>
            <rFont val="宋体"/>
            <family val="3"/>
            <charset val="134"/>
          </rPr>
          <t xml:space="preserve">
全市数据</t>
        </r>
      </text>
    </comment>
  </commentList>
</comments>
</file>

<file path=xl/sharedStrings.xml><?xml version="1.0" encoding="utf-8"?>
<sst xmlns="http://schemas.openxmlformats.org/spreadsheetml/2006/main" count="44" uniqueCount="44">
  <si>
    <r>
      <t>2016</t>
    </r>
    <r>
      <rPr>
        <b/>
        <sz val="18"/>
        <rFont val="宋体"/>
        <family val="3"/>
        <charset val="134"/>
      </rPr>
      <t>年章丘区级一般公共预算收入执行情况表</t>
    </r>
    <phoneticPr fontId="3" type="noConversion"/>
  </si>
  <si>
    <t>单位：万元</t>
    <phoneticPr fontId="3" type="noConversion"/>
  </si>
  <si>
    <t>税种及部门</t>
    <phoneticPr fontId="3" type="noConversion"/>
  </si>
  <si>
    <r>
      <t>201</t>
    </r>
    <r>
      <rPr>
        <b/>
        <sz val="12"/>
        <rFont val="宋体"/>
        <family val="3"/>
        <charset val="134"/>
      </rPr>
      <t>5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</si>
  <si>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</si>
  <si>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年调整预算数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</si>
  <si>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</si>
  <si>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</si>
  <si>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占调整预算%</t>
    <phoneticPr fontId="3" type="noConversion"/>
  </si>
  <si>
    <t>增长%</t>
    <phoneticPr fontId="3" type="noConversion"/>
  </si>
  <si>
    <t>合计</t>
    <phoneticPr fontId="3" type="noConversion"/>
  </si>
  <si>
    <t>一、税收收入</t>
  </si>
  <si>
    <t xml:space="preserve">   税收比重%</t>
    <phoneticPr fontId="3" type="noConversion"/>
  </si>
  <si>
    <t xml:space="preserve">    1、增值税</t>
    <phoneticPr fontId="3" type="noConversion"/>
  </si>
  <si>
    <t xml:space="preserve">       其中：财政退增值税</t>
    <phoneticPr fontId="3" type="noConversion"/>
  </si>
  <si>
    <t xml:space="preserve">    2、营业税</t>
    <phoneticPr fontId="3" type="noConversion"/>
  </si>
  <si>
    <t xml:space="preserve">    3、企业所得税</t>
    <phoneticPr fontId="3" type="noConversion"/>
  </si>
  <si>
    <t xml:space="preserve">    4、个人所得税</t>
    <phoneticPr fontId="3" type="noConversion"/>
  </si>
  <si>
    <t xml:space="preserve">    5、资源税</t>
    <phoneticPr fontId="3" type="noConversion"/>
  </si>
  <si>
    <t xml:space="preserve">    6、城市维护建设税</t>
    <phoneticPr fontId="3" type="noConversion"/>
  </si>
  <si>
    <t xml:space="preserve">    7、房产税</t>
    <phoneticPr fontId="3" type="noConversion"/>
  </si>
  <si>
    <t xml:space="preserve">    8、印花税</t>
    <phoneticPr fontId="3" type="noConversion"/>
  </si>
  <si>
    <t xml:space="preserve">    9、城镇土地使用税</t>
    <phoneticPr fontId="3" type="noConversion"/>
  </si>
  <si>
    <t xml:space="preserve">    10、土地增值税</t>
    <phoneticPr fontId="3" type="noConversion"/>
  </si>
  <si>
    <t xml:space="preserve">    11、车船税</t>
    <phoneticPr fontId="3" type="noConversion"/>
  </si>
  <si>
    <t xml:space="preserve">    12、耕地占用税</t>
    <phoneticPr fontId="3" type="noConversion"/>
  </si>
  <si>
    <t xml:space="preserve">    13、契税</t>
    <phoneticPr fontId="3" type="noConversion"/>
  </si>
  <si>
    <t>二、非税收入</t>
  </si>
  <si>
    <t xml:space="preserve">    1、专项收入</t>
    <phoneticPr fontId="3" type="noConversion"/>
  </si>
  <si>
    <t xml:space="preserve">    2、行政事业性收费收入</t>
    <phoneticPr fontId="3" type="noConversion"/>
  </si>
  <si>
    <t xml:space="preserve">    3、罚没收入</t>
    <phoneticPr fontId="3" type="noConversion"/>
  </si>
  <si>
    <t xml:space="preserve">    4、国有资源（资产）有偿使用收入</t>
    <phoneticPr fontId="3" type="noConversion"/>
  </si>
  <si>
    <t xml:space="preserve">    5、其他收入</t>
    <phoneticPr fontId="3" type="noConversion"/>
  </si>
  <si>
    <t>本年收入合计</t>
    <phoneticPr fontId="3" type="noConversion"/>
  </si>
  <si>
    <t>三、债务收入</t>
    <phoneticPr fontId="3" type="noConversion"/>
  </si>
  <si>
    <t xml:space="preserve">    地方政府债券转贷收入</t>
    <phoneticPr fontId="3" type="noConversion"/>
  </si>
  <si>
    <t>四、转移性收入</t>
    <phoneticPr fontId="3" type="noConversion"/>
  </si>
  <si>
    <t xml:space="preserve">    返还性收入</t>
    <phoneticPr fontId="3" type="noConversion"/>
  </si>
  <si>
    <t xml:space="preserve">    一般性转移支付收入</t>
    <phoneticPr fontId="3" type="noConversion"/>
  </si>
  <si>
    <t xml:space="preserve">    专项转移支付收入</t>
    <phoneticPr fontId="3" type="noConversion"/>
  </si>
  <si>
    <t xml:space="preserve">    镇街上解收入</t>
    <phoneticPr fontId="3" type="noConversion"/>
  </si>
  <si>
    <r>
      <t xml:space="preserve"> </t>
    </r>
    <r>
      <rPr>
        <sz val="11"/>
        <rFont val="宋体"/>
        <family val="3"/>
        <charset val="134"/>
      </rPr>
      <t xml:space="preserve">   </t>
    </r>
    <r>
      <rPr>
        <sz val="11"/>
        <rFont val="宋体"/>
        <family val="3"/>
        <charset val="134"/>
      </rPr>
      <t>调结构消化非税收入</t>
    </r>
    <phoneticPr fontId="3" type="noConversion"/>
  </si>
  <si>
    <t xml:space="preserve">    上年结转及调入资金等</t>
    <phoneticPr fontId="3" type="noConversion"/>
  </si>
  <si>
    <t>收入总计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</si>
</sst>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;_ꠀ"/>
    <numFmt numFmtId="177" formatCode="0;_"/>
    <numFmt numFmtId="178" formatCode="0;_"/>
  </numFmts>
  <fonts count="1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right" vertical="center" wrapText="1"/>
    </xf>
    <xf numFmtId="176" fontId="7" fillId="0" borderId="3" xfId="0" applyNumberFormat="1" applyFont="1" applyFill="1" applyBorder="1" applyAlignment="1">
      <alignment horizontal="right" vertical="center" wrapText="1"/>
    </xf>
    <xf numFmtId="177" fontId="7" fillId="0" borderId="3" xfId="0" applyNumberFormat="1" applyFont="1" applyFill="1" applyBorder="1" applyAlignment="1">
      <alignment horizontal="right" vertical="center" wrapText="1"/>
    </xf>
    <xf numFmtId="2" fontId="7" fillId="0" borderId="3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78" fontId="7" fillId="0" borderId="3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2" fontId="7" fillId="0" borderId="3" xfId="0" applyNumberFormat="1" applyFont="1" applyFill="1" applyBorder="1" applyAlignment="1">
      <alignment horizontal="right" vertical="center"/>
    </xf>
    <xf numFmtId="1" fontId="7" fillId="0" borderId="3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9"/>
  <sheetViews>
    <sheetView tabSelected="1" workbookViewId="0"/>
  </sheetViews>
  <sheetFormatPr defaultRowHeight="14.25"/>
  <cols>
    <col min="1" max="1" width="24.625" style="1" customWidth="1"/>
    <col min="2" max="7" width="8.625" style="1" customWidth="1"/>
    <col min="8" max="256" width="9" style="1"/>
    <col min="257" max="257" width="24.625" style="1" customWidth="1"/>
    <col min="258" max="263" width="8.625" style="1" customWidth="1"/>
    <col min="264" max="512" width="9" style="1"/>
    <col min="513" max="513" width="24.625" style="1" customWidth="1"/>
    <col min="514" max="519" width="8.625" style="1" customWidth="1"/>
    <col min="520" max="768" width="9" style="1"/>
    <col min="769" max="769" width="24.625" style="1" customWidth="1"/>
    <col min="770" max="775" width="8.625" style="1" customWidth="1"/>
    <col min="776" max="1024" width="9" style="1"/>
    <col min="1025" max="1025" width="24.625" style="1" customWidth="1"/>
    <col min="1026" max="1031" width="8.625" style="1" customWidth="1"/>
    <col min="1032" max="1280" width="9" style="1"/>
    <col min="1281" max="1281" width="24.625" style="1" customWidth="1"/>
    <col min="1282" max="1287" width="8.625" style="1" customWidth="1"/>
    <col min="1288" max="1536" width="9" style="1"/>
    <col min="1537" max="1537" width="24.625" style="1" customWidth="1"/>
    <col min="1538" max="1543" width="8.625" style="1" customWidth="1"/>
    <col min="1544" max="1792" width="9" style="1"/>
    <col min="1793" max="1793" width="24.625" style="1" customWidth="1"/>
    <col min="1794" max="1799" width="8.625" style="1" customWidth="1"/>
    <col min="1800" max="2048" width="9" style="1"/>
    <col min="2049" max="2049" width="24.625" style="1" customWidth="1"/>
    <col min="2050" max="2055" width="8.625" style="1" customWidth="1"/>
    <col min="2056" max="2304" width="9" style="1"/>
    <col min="2305" max="2305" width="24.625" style="1" customWidth="1"/>
    <col min="2306" max="2311" width="8.625" style="1" customWidth="1"/>
    <col min="2312" max="2560" width="9" style="1"/>
    <col min="2561" max="2561" width="24.625" style="1" customWidth="1"/>
    <col min="2562" max="2567" width="8.625" style="1" customWidth="1"/>
    <col min="2568" max="2816" width="9" style="1"/>
    <col min="2817" max="2817" width="24.625" style="1" customWidth="1"/>
    <col min="2818" max="2823" width="8.625" style="1" customWidth="1"/>
    <col min="2824" max="3072" width="9" style="1"/>
    <col min="3073" max="3073" width="24.625" style="1" customWidth="1"/>
    <col min="3074" max="3079" width="8.625" style="1" customWidth="1"/>
    <col min="3080" max="3328" width="9" style="1"/>
    <col min="3329" max="3329" width="24.625" style="1" customWidth="1"/>
    <col min="3330" max="3335" width="8.625" style="1" customWidth="1"/>
    <col min="3336" max="3584" width="9" style="1"/>
    <col min="3585" max="3585" width="24.625" style="1" customWidth="1"/>
    <col min="3586" max="3591" width="8.625" style="1" customWidth="1"/>
    <col min="3592" max="3840" width="9" style="1"/>
    <col min="3841" max="3841" width="24.625" style="1" customWidth="1"/>
    <col min="3842" max="3847" width="8.625" style="1" customWidth="1"/>
    <col min="3848" max="4096" width="9" style="1"/>
    <col min="4097" max="4097" width="24.625" style="1" customWidth="1"/>
    <col min="4098" max="4103" width="8.625" style="1" customWidth="1"/>
    <col min="4104" max="4352" width="9" style="1"/>
    <col min="4353" max="4353" width="24.625" style="1" customWidth="1"/>
    <col min="4354" max="4359" width="8.625" style="1" customWidth="1"/>
    <col min="4360" max="4608" width="9" style="1"/>
    <col min="4609" max="4609" width="24.625" style="1" customWidth="1"/>
    <col min="4610" max="4615" width="8.625" style="1" customWidth="1"/>
    <col min="4616" max="4864" width="9" style="1"/>
    <col min="4865" max="4865" width="24.625" style="1" customWidth="1"/>
    <col min="4866" max="4871" width="8.625" style="1" customWidth="1"/>
    <col min="4872" max="5120" width="9" style="1"/>
    <col min="5121" max="5121" width="24.625" style="1" customWidth="1"/>
    <col min="5122" max="5127" width="8.625" style="1" customWidth="1"/>
    <col min="5128" max="5376" width="9" style="1"/>
    <col min="5377" max="5377" width="24.625" style="1" customWidth="1"/>
    <col min="5378" max="5383" width="8.625" style="1" customWidth="1"/>
    <col min="5384" max="5632" width="9" style="1"/>
    <col min="5633" max="5633" width="24.625" style="1" customWidth="1"/>
    <col min="5634" max="5639" width="8.625" style="1" customWidth="1"/>
    <col min="5640" max="5888" width="9" style="1"/>
    <col min="5889" max="5889" width="24.625" style="1" customWidth="1"/>
    <col min="5890" max="5895" width="8.625" style="1" customWidth="1"/>
    <col min="5896" max="6144" width="9" style="1"/>
    <col min="6145" max="6145" width="24.625" style="1" customWidth="1"/>
    <col min="6146" max="6151" width="8.625" style="1" customWidth="1"/>
    <col min="6152" max="6400" width="9" style="1"/>
    <col min="6401" max="6401" width="24.625" style="1" customWidth="1"/>
    <col min="6402" max="6407" width="8.625" style="1" customWidth="1"/>
    <col min="6408" max="6656" width="9" style="1"/>
    <col min="6657" max="6657" width="24.625" style="1" customWidth="1"/>
    <col min="6658" max="6663" width="8.625" style="1" customWidth="1"/>
    <col min="6664" max="6912" width="9" style="1"/>
    <col min="6913" max="6913" width="24.625" style="1" customWidth="1"/>
    <col min="6914" max="6919" width="8.625" style="1" customWidth="1"/>
    <col min="6920" max="7168" width="9" style="1"/>
    <col min="7169" max="7169" width="24.625" style="1" customWidth="1"/>
    <col min="7170" max="7175" width="8.625" style="1" customWidth="1"/>
    <col min="7176" max="7424" width="9" style="1"/>
    <col min="7425" max="7425" width="24.625" style="1" customWidth="1"/>
    <col min="7426" max="7431" width="8.625" style="1" customWidth="1"/>
    <col min="7432" max="7680" width="9" style="1"/>
    <col min="7681" max="7681" width="24.625" style="1" customWidth="1"/>
    <col min="7682" max="7687" width="8.625" style="1" customWidth="1"/>
    <col min="7688" max="7936" width="9" style="1"/>
    <col min="7937" max="7937" width="24.625" style="1" customWidth="1"/>
    <col min="7938" max="7943" width="8.625" style="1" customWidth="1"/>
    <col min="7944" max="8192" width="9" style="1"/>
    <col min="8193" max="8193" width="24.625" style="1" customWidth="1"/>
    <col min="8194" max="8199" width="8.625" style="1" customWidth="1"/>
    <col min="8200" max="8448" width="9" style="1"/>
    <col min="8449" max="8449" width="24.625" style="1" customWidth="1"/>
    <col min="8450" max="8455" width="8.625" style="1" customWidth="1"/>
    <col min="8456" max="8704" width="9" style="1"/>
    <col min="8705" max="8705" width="24.625" style="1" customWidth="1"/>
    <col min="8706" max="8711" width="8.625" style="1" customWidth="1"/>
    <col min="8712" max="8960" width="9" style="1"/>
    <col min="8961" max="8961" width="24.625" style="1" customWidth="1"/>
    <col min="8962" max="8967" width="8.625" style="1" customWidth="1"/>
    <col min="8968" max="9216" width="9" style="1"/>
    <col min="9217" max="9217" width="24.625" style="1" customWidth="1"/>
    <col min="9218" max="9223" width="8.625" style="1" customWidth="1"/>
    <col min="9224" max="9472" width="9" style="1"/>
    <col min="9473" max="9473" width="24.625" style="1" customWidth="1"/>
    <col min="9474" max="9479" width="8.625" style="1" customWidth="1"/>
    <col min="9480" max="9728" width="9" style="1"/>
    <col min="9729" max="9729" width="24.625" style="1" customWidth="1"/>
    <col min="9730" max="9735" width="8.625" style="1" customWidth="1"/>
    <col min="9736" max="9984" width="9" style="1"/>
    <col min="9985" max="9985" width="24.625" style="1" customWidth="1"/>
    <col min="9986" max="9991" width="8.625" style="1" customWidth="1"/>
    <col min="9992" max="10240" width="9" style="1"/>
    <col min="10241" max="10241" width="24.625" style="1" customWidth="1"/>
    <col min="10242" max="10247" width="8.625" style="1" customWidth="1"/>
    <col min="10248" max="10496" width="9" style="1"/>
    <col min="10497" max="10497" width="24.625" style="1" customWidth="1"/>
    <col min="10498" max="10503" width="8.625" style="1" customWidth="1"/>
    <col min="10504" max="10752" width="9" style="1"/>
    <col min="10753" max="10753" width="24.625" style="1" customWidth="1"/>
    <col min="10754" max="10759" width="8.625" style="1" customWidth="1"/>
    <col min="10760" max="11008" width="9" style="1"/>
    <col min="11009" max="11009" width="24.625" style="1" customWidth="1"/>
    <col min="11010" max="11015" width="8.625" style="1" customWidth="1"/>
    <col min="11016" max="11264" width="9" style="1"/>
    <col min="11265" max="11265" width="24.625" style="1" customWidth="1"/>
    <col min="11266" max="11271" width="8.625" style="1" customWidth="1"/>
    <col min="11272" max="11520" width="9" style="1"/>
    <col min="11521" max="11521" width="24.625" style="1" customWidth="1"/>
    <col min="11522" max="11527" width="8.625" style="1" customWidth="1"/>
    <col min="11528" max="11776" width="9" style="1"/>
    <col min="11777" max="11777" width="24.625" style="1" customWidth="1"/>
    <col min="11778" max="11783" width="8.625" style="1" customWidth="1"/>
    <col min="11784" max="12032" width="9" style="1"/>
    <col min="12033" max="12033" width="24.625" style="1" customWidth="1"/>
    <col min="12034" max="12039" width="8.625" style="1" customWidth="1"/>
    <col min="12040" max="12288" width="9" style="1"/>
    <col min="12289" max="12289" width="24.625" style="1" customWidth="1"/>
    <col min="12290" max="12295" width="8.625" style="1" customWidth="1"/>
    <col min="12296" max="12544" width="9" style="1"/>
    <col min="12545" max="12545" width="24.625" style="1" customWidth="1"/>
    <col min="12546" max="12551" width="8.625" style="1" customWidth="1"/>
    <col min="12552" max="12800" width="9" style="1"/>
    <col min="12801" max="12801" width="24.625" style="1" customWidth="1"/>
    <col min="12802" max="12807" width="8.625" style="1" customWidth="1"/>
    <col min="12808" max="13056" width="9" style="1"/>
    <col min="13057" max="13057" width="24.625" style="1" customWidth="1"/>
    <col min="13058" max="13063" width="8.625" style="1" customWidth="1"/>
    <col min="13064" max="13312" width="9" style="1"/>
    <col min="13313" max="13313" width="24.625" style="1" customWidth="1"/>
    <col min="13314" max="13319" width="8.625" style="1" customWidth="1"/>
    <col min="13320" max="13568" width="9" style="1"/>
    <col min="13569" max="13569" width="24.625" style="1" customWidth="1"/>
    <col min="13570" max="13575" width="8.625" style="1" customWidth="1"/>
    <col min="13576" max="13824" width="9" style="1"/>
    <col min="13825" max="13825" width="24.625" style="1" customWidth="1"/>
    <col min="13826" max="13831" width="8.625" style="1" customWidth="1"/>
    <col min="13832" max="14080" width="9" style="1"/>
    <col min="14081" max="14081" width="24.625" style="1" customWidth="1"/>
    <col min="14082" max="14087" width="8.625" style="1" customWidth="1"/>
    <col min="14088" max="14336" width="9" style="1"/>
    <col min="14337" max="14337" width="24.625" style="1" customWidth="1"/>
    <col min="14338" max="14343" width="8.625" style="1" customWidth="1"/>
    <col min="14344" max="14592" width="9" style="1"/>
    <col min="14593" max="14593" width="24.625" style="1" customWidth="1"/>
    <col min="14594" max="14599" width="8.625" style="1" customWidth="1"/>
    <col min="14600" max="14848" width="9" style="1"/>
    <col min="14849" max="14849" width="24.625" style="1" customWidth="1"/>
    <col min="14850" max="14855" width="8.625" style="1" customWidth="1"/>
    <col min="14856" max="15104" width="9" style="1"/>
    <col min="15105" max="15105" width="24.625" style="1" customWidth="1"/>
    <col min="15106" max="15111" width="8.625" style="1" customWidth="1"/>
    <col min="15112" max="15360" width="9" style="1"/>
    <col min="15361" max="15361" width="24.625" style="1" customWidth="1"/>
    <col min="15362" max="15367" width="8.625" style="1" customWidth="1"/>
    <col min="15368" max="15616" width="9" style="1"/>
    <col min="15617" max="15617" width="24.625" style="1" customWidth="1"/>
    <col min="15618" max="15623" width="8.625" style="1" customWidth="1"/>
    <col min="15624" max="15872" width="9" style="1"/>
    <col min="15873" max="15873" width="24.625" style="1" customWidth="1"/>
    <col min="15874" max="15879" width="8.625" style="1" customWidth="1"/>
    <col min="15880" max="16128" width="9" style="1"/>
    <col min="16129" max="16129" width="24.625" style="1" customWidth="1"/>
    <col min="16130" max="16135" width="8.625" style="1" customWidth="1"/>
    <col min="16136" max="16384" width="9" style="1"/>
  </cols>
  <sheetData>
    <row r="2" spans="1:7" s="2" customFormat="1" ht="22.5" customHeight="1">
      <c r="A2" s="19" t="s">
        <v>0</v>
      </c>
      <c r="B2" s="19"/>
      <c r="C2" s="19"/>
      <c r="D2" s="19"/>
      <c r="E2" s="19"/>
      <c r="F2" s="19"/>
      <c r="G2" s="19"/>
    </row>
    <row r="3" spans="1:7">
      <c r="A3" s="2"/>
      <c r="D3" s="3"/>
      <c r="F3" s="20" t="s">
        <v>1</v>
      </c>
      <c r="G3" s="20"/>
    </row>
    <row r="4" spans="1:7">
      <c r="A4" s="21" t="s">
        <v>2</v>
      </c>
      <c r="B4" s="23" t="s">
        <v>3</v>
      </c>
      <c r="C4" s="24" t="s">
        <v>4</v>
      </c>
      <c r="D4" s="23" t="s">
        <v>5</v>
      </c>
      <c r="E4" s="26" t="s">
        <v>6</v>
      </c>
      <c r="F4" s="27"/>
      <c r="G4" s="28"/>
    </row>
    <row r="5" spans="1:7" ht="28.5">
      <c r="A5" s="22"/>
      <c r="B5" s="23"/>
      <c r="C5" s="25"/>
      <c r="D5" s="23"/>
      <c r="E5" s="4" t="s">
        <v>7</v>
      </c>
      <c r="F5" s="5" t="s">
        <v>8</v>
      </c>
      <c r="G5" s="4" t="s">
        <v>9</v>
      </c>
    </row>
    <row r="6" spans="1:7" hidden="1">
      <c r="A6" s="6" t="s">
        <v>10</v>
      </c>
      <c r="B6" s="7">
        <f>SUM(B7,B23)</f>
        <v>298722</v>
      </c>
      <c r="C6" s="8">
        <f>SUM(C7,C23)</f>
        <v>331249</v>
      </c>
      <c r="D6" s="9">
        <f>SUM(D7,D23)</f>
        <v>331078</v>
      </c>
      <c r="E6" s="7">
        <f>SUM(E7,E23)</f>
        <v>318124</v>
      </c>
      <c r="F6" s="10">
        <f>E6/D6*100</f>
        <v>96.087326853490723</v>
      </c>
      <c r="G6" s="10">
        <f>(E6-B6)/B6*100</f>
        <v>6.4950020420323913</v>
      </c>
    </row>
    <row r="7" spans="1:7">
      <c r="A7" s="11" t="s">
        <v>11</v>
      </c>
      <c r="B7" s="12">
        <f>SUM(B9,B11,B12,B13,B14:B22)</f>
        <v>168735</v>
      </c>
      <c r="C7" s="13">
        <f>SUM(C9,C11,C12,C13,C14:C22)</f>
        <v>189622</v>
      </c>
      <c r="D7" s="13">
        <f>SUM(D9,D11,D12,D13,D14:D22)</f>
        <v>189451</v>
      </c>
      <c r="E7" s="12">
        <f>SUM(E9,E11,E12,E13,E14:E22)</f>
        <v>166875</v>
      </c>
      <c r="F7" s="10">
        <f>E7/D7*100</f>
        <v>88.08346221450401</v>
      </c>
      <c r="G7" s="10">
        <f>(E7-B7)/B7*100</f>
        <v>-1.1023202062405546</v>
      </c>
    </row>
    <row r="8" spans="1:7" hidden="1">
      <c r="A8" s="14" t="s">
        <v>12</v>
      </c>
      <c r="B8" s="15">
        <f>B7/B6*100</f>
        <v>56.485628778596819</v>
      </c>
      <c r="C8" s="15">
        <f>C7/C6*100</f>
        <v>57.244550172226937</v>
      </c>
      <c r="D8" s="15">
        <f>D7/D6*100</f>
        <v>57.222467213164272</v>
      </c>
      <c r="E8" s="15">
        <f>E7/E6*100</f>
        <v>52.45596056883479</v>
      </c>
      <c r="F8" s="12"/>
      <c r="G8" s="10"/>
    </row>
    <row r="9" spans="1:7">
      <c r="A9" s="12" t="s">
        <v>13</v>
      </c>
      <c r="B9" s="12">
        <v>16754</v>
      </c>
      <c r="C9" s="16">
        <v>19259</v>
      </c>
      <c r="D9" s="16">
        <v>57141</v>
      </c>
      <c r="E9" s="12">
        <v>44917</v>
      </c>
      <c r="F9" s="10">
        <f>E9/D9*100</f>
        <v>78.607304737403965</v>
      </c>
      <c r="G9" s="10">
        <f t="shared" ref="G9:G39" si="0">(E9-B9)/B9*100</f>
        <v>168.09717082487765</v>
      </c>
    </row>
    <row r="10" spans="1:7" hidden="1">
      <c r="A10" s="12" t="s">
        <v>14</v>
      </c>
      <c r="B10" s="12"/>
      <c r="C10" s="16"/>
      <c r="D10" s="16"/>
      <c r="E10" s="12"/>
      <c r="F10" s="10" t="e">
        <f t="shared" ref="F10:F39" si="1">E10/D10*100</f>
        <v>#DIV/0!</v>
      </c>
      <c r="G10" s="10" t="e">
        <f t="shared" si="0"/>
        <v>#DIV/0!</v>
      </c>
    </row>
    <row r="11" spans="1:7">
      <c r="A11" s="12" t="s">
        <v>15</v>
      </c>
      <c r="B11" s="12">
        <v>46291</v>
      </c>
      <c r="C11" s="16">
        <v>52613</v>
      </c>
      <c r="D11" s="16">
        <v>14560</v>
      </c>
      <c r="E11" s="12">
        <v>18341</v>
      </c>
      <c r="F11" s="10">
        <f t="shared" si="1"/>
        <v>125.9684065934066</v>
      </c>
      <c r="G11" s="10">
        <f t="shared" si="0"/>
        <v>-60.378907347000499</v>
      </c>
    </row>
    <row r="12" spans="1:7">
      <c r="A12" s="12" t="s">
        <v>16</v>
      </c>
      <c r="B12" s="12">
        <v>11583</v>
      </c>
      <c r="C12" s="16">
        <v>13173</v>
      </c>
      <c r="D12" s="16">
        <v>13173</v>
      </c>
      <c r="E12" s="12">
        <v>11617</v>
      </c>
      <c r="F12" s="10">
        <f t="shared" si="1"/>
        <v>88.187960221665534</v>
      </c>
      <c r="G12" s="10">
        <f t="shared" si="0"/>
        <v>0.29353362686696022</v>
      </c>
    </row>
    <row r="13" spans="1:7">
      <c r="A13" s="12" t="s">
        <v>17</v>
      </c>
      <c r="B13" s="12">
        <v>3635</v>
      </c>
      <c r="C13" s="16">
        <v>4551</v>
      </c>
      <c r="D13" s="16">
        <v>4551</v>
      </c>
      <c r="E13" s="12">
        <v>5250</v>
      </c>
      <c r="F13" s="10">
        <f t="shared" si="1"/>
        <v>115.35926170072513</v>
      </c>
      <c r="G13" s="10">
        <f t="shared" si="0"/>
        <v>44.429160935350758</v>
      </c>
    </row>
    <row r="14" spans="1:7">
      <c r="A14" s="12" t="s">
        <v>18</v>
      </c>
      <c r="B14" s="12">
        <v>337</v>
      </c>
      <c r="C14" s="16">
        <v>377</v>
      </c>
      <c r="D14" s="16">
        <v>377</v>
      </c>
      <c r="E14" s="12">
        <v>97</v>
      </c>
      <c r="F14" s="10">
        <f t="shared" si="1"/>
        <v>25.72944297082228</v>
      </c>
      <c r="G14" s="10">
        <f t="shared" si="0"/>
        <v>-71.2166172106825</v>
      </c>
    </row>
    <row r="15" spans="1:7">
      <c r="A15" s="12" t="s">
        <v>19</v>
      </c>
      <c r="B15" s="12">
        <v>14238</v>
      </c>
      <c r="C15" s="16">
        <v>9066</v>
      </c>
      <c r="D15" s="16">
        <v>9066</v>
      </c>
      <c r="E15" s="12">
        <v>9431</v>
      </c>
      <c r="F15" s="10">
        <f t="shared" si="1"/>
        <v>104.02603132583279</v>
      </c>
      <c r="G15" s="10">
        <f t="shared" si="0"/>
        <v>-33.761764292737745</v>
      </c>
    </row>
    <row r="16" spans="1:7">
      <c r="A16" s="12" t="s">
        <v>20</v>
      </c>
      <c r="B16" s="12">
        <v>4187</v>
      </c>
      <c r="C16" s="16">
        <v>5584</v>
      </c>
      <c r="D16" s="16">
        <v>5584</v>
      </c>
      <c r="E16" s="12">
        <v>4405</v>
      </c>
      <c r="F16" s="10">
        <f t="shared" si="1"/>
        <v>78.886103151862457</v>
      </c>
      <c r="G16" s="10">
        <f t="shared" si="0"/>
        <v>5.2065918318605204</v>
      </c>
    </row>
    <row r="17" spans="1:7">
      <c r="A17" s="12" t="s">
        <v>21</v>
      </c>
      <c r="B17" s="12">
        <v>3352</v>
      </c>
      <c r="C17" s="16">
        <v>3709</v>
      </c>
      <c r="D17" s="16">
        <v>3709</v>
      </c>
      <c r="E17" s="12">
        <v>2385</v>
      </c>
      <c r="F17" s="10">
        <f t="shared" si="1"/>
        <v>64.303046643300078</v>
      </c>
      <c r="G17" s="10">
        <f t="shared" si="0"/>
        <v>-28.848448687350835</v>
      </c>
    </row>
    <row r="18" spans="1:7">
      <c r="A18" s="12" t="s">
        <v>22</v>
      </c>
      <c r="B18" s="12">
        <v>13652</v>
      </c>
      <c r="C18" s="16">
        <v>16731</v>
      </c>
      <c r="D18" s="16">
        <v>16731</v>
      </c>
      <c r="E18" s="12">
        <v>13335</v>
      </c>
      <c r="F18" s="10">
        <f t="shared" si="1"/>
        <v>79.702348933118159</v>
      </c>
      <c r="G18" s="10">
        <f t="shared" si="0"/>
        <v>-2.3220041019630826</v>
      </c>
    </row>
    <row r="19" spans="1:7">
      <c r="A19" s="12" t="s">
        <v>23</v>
      </c>
      <c r="B19" s="12">
        <v>14248</v>
      </c>
      <c r="C19" s="16">
        <v>15825</v>
      </c>
      <c r="D19" s="16">
        <v>15825</v>
      </c>
      <c r="E19" s="12">
        <v>16425</v>
      </c>
      <c r="F19" s="10">
        <f t="shared" si="1"/>
        <v>103.7914691943128</v>
      </c>
      <c r="G19" s="10">
        <f t="shared" si="0"/>
        <v>15.279337450870297</v>
      </c>
    </row>
    <row r="20" spans="1:7">
      <c r="A20" s="12" t="s">
        <v>24</v>
      </c>
      <c r="B20" s="12">
        <v>6793</v>
      </c>
      <c r="C20" s="16">
        <v>11729</v>
      </c>
      <c r="D20" s="16">
        <v>11729</v>
      </c>
      <c r="E20" s="12">
        <v>8532</v>
      </c>
      <c r="F20" s="10">
        <f t="shared" si="1"/>
        <v>72.742774320061386</v>
      </c>
      <c r="G20" s="10">
        <f t="shared" si="0"/>
        <v>25.599882231709113</v>
      </c>
    </row>
    <row r="21" spans="1:7">
      <c r="A21" s="12" t="s">
        <v>25</v>
      </c>
      <c r="B21" s="12">
        <v>19728</v>
      </c>
      <c r="C21" s="16">
        <v>21787</v>
      </c>
      <c r="D21" s="16">
        <v>21787</v>
      </c>
      <c r="E21" s="12">
        <v>7930</v>
      </c>
      <c r="F21" s="10">
        <f t="shared" si="1"/>
        <v>36.397851930050031</v>
      </c>
      <c r="G21" s="10">
        <f t="shared" si="0"/>
        <v>-59.803325223033255</v>
      </c>
    </row>
    <row r="22" spans="1:7">
      <c r="A22" s="12" t="s">
        <v>26</v>
      </c>
      <c r="B22" s="12">
        <v>13937</v>
      </c>
      <c r="C22" s="16">
        <v>15218</v>
      </c>
      <c r="D22" s="16">
        <v>15218</v>
      </c>
      <c r="E22" s="12">
        <v>24210</v>
      </c>
      <c r="F22" s="10">
        <f t="shared" si="1"/>
        <v>159.08792219739783</v>
      </c>
      <c r="G22" s="10">
        <f t="shared" si="0"/>
        <v>73.710267632919567</v>
      </c>
    </row>
    <row r="23" spans="1:7">
      <c r="A23" s="11" t="s">
        <v>27</v>
      </c>
      <c r="B23" s="16">
        <f>SUM(B24,B25:B28)</f>
        <v>129987</v>
      </c>
      <c r="C23" s="16">
        <f>SUM(C24,C25:C28)</f>
        <v>141627</v>
      </c>
      <c r="D23" s="16">
        <f>SUM(D24,D25:D28)</f>
        <v>141627</v>
      </c>
      <c r="E23" s="16">
        <f>SUM(E24,E25:E28)</f>
        <v>151249</v>
      </c>
      <c r="F23" s="10">
        <f t="shared" si="1"/>
        <v>106.79390229264195</v>
      </c>
      <c r="G23" s="10">
        <f t="shared" si="0"/>
        <v>16.357020317416357</v>
      </c>
    </row>
    <row r="24" spans="1:7">
      <c r="A24" s="12" t="s">
        <v>28</v>
      </c>
      <c r="B24" s="12">
        <v>20849</v>
      </c>
      <c r="C24" s="16">
        <v>22771</v>
      </c>
      <c r="D24" s="16">
        <v>22771</v>
      </c>
      <c r="E24" s="12">
        <v>24222</v>
      </c>
      <c r="F24" s="10">
        <f t="shared" si="1"/>
        <v>106.37214000263494</v>
      </c>
      <c r="G24" s="10">
        <f t="shared" si="0"/>
        <v>16.17823396805602</v>
      </c>
    </row>
    <row r="25" spans="1:7">
      <c r="A25" s="12" t="s">
        <v>29</v>
      </c>
      <c r="B25" s="12">
        <v>29542</v>
      </c>
      <c r="C25" s="16">
        <v>29542</v>
      </c>
      <c r="D25" s="16">
        <v>29542</v>
      </c>
      <c r="E25" s="12">
        <v>34939</v>
      </c>
      <c r="F25" s="10">
        <f t="shared" si="1"/>
        <v>118.26890528738745</v>
      </c>
      <c r="G25" s="10">
        <f t="shared" si="0"/>
        <v>18.268905287387447</v>
      </c>
    </row>
    <row r="26" spans="1:7">
      <c r="A26" s="12" t="s">
        <v>30</v>
      </c>
      <c r="B26" s="12">
        <v>6616</v>
      </c>
      <c r="C26" s="16">
        <v>6616</v>
      </c>
      <c r="D26" s="16">
        <v>6616</v>
      </c>
      <c r="E26" s="12">
        <v>8213</v>
      </c>
      <c r="F26" s="10">
        <f t="shared" si="1"/>
        <v>124.13845223700122</v>
      </c>
      <c r="G26" s="10">
        <f t="shared" si="0"/>
        <v>24.138452237001211</v>
      </c>
    </row>
    <row r="27" spans="1:7" ht="27">
      <c r="A27" s="17" t="s">
        <v>31</v>
      </c>
      <c r="B27" s="12">
        <v>72896</v>
      </c>
      <c r="C27" s="16">
        <v>82614</v>
      </c>
      <c r="D27" s="16">
        <v>82614</v>
      </c>
      <c r="E27" s="12">
        <v>83502</v>
      </c>
      <c r="F27" s="10">
        <f t="shared" si="1"/>
        <v>101.07487834991649</v>
      </c>
      <c r="G27" s="10">
        <f t="shared" si="0"/>
        <v>14.549495171202809</v>
      </c>
    </row>
    <row r="28" spans="1:7">
      <c r="A28" s="12" t="s">
        <v>32</v>
      </c>
      <c r="B28" s="12">
        <v>84</v>
      </c>
      <c r="C28" s="16">
        <v>84</v>
      </c>
      <c r="D28" s="16">
        <v>84</v>
      </c>
      <c r="E28" s="12">
        <v>373</v>
      </c>
      <c r="F28" s="10">
        <f t="shared" si="1"/>
        <v>444.04761904761909</v>
      </c>
      <c r="G28" s="10">
        <f t="shared" si="0"/>
        <v>344.04761904761909</v>
      </c>
    </row>
    <row r="29" spans="1:7">
      <c r="A29" s="18" t="s">
        <v>33</v>
      </c>
      <c r="B29" s="16">
        <f>SUM(B7,B23)</f>
        <v>298722</v>
      </c>
      <c r="C29" s="16">
        <f>SUM(C7,C23)</f>
        <v>331249</v>
      </c>
      <c r="D29" s="16">
        <f>SUM(D7,D23)</f>
        <v>331078</v>
      </c>
      <c r="E29" s="16">
        <f>SUM(E7,E23)</f>
        <v>318124</v>
      </c>
      <c r="F29" s="10">
        <f t="shared" si="1"/>
        <v>96.087326853490723</v>
      </c>
      <c r="G29" s="10">
        <f t="shared" si="0"/>
        <v>6.4950020420323913</v>
      </c>
    </row>
    <row r="30" spans="1:7">
      <c r="A30" s="11" t="s">
        <v>34</v>
      </c>
      <c r="B30" s="12">
        <f>B31</f>
        <v>50000</v>
      </c>
      <c r="C30" s="12">
        <f>C31</f>
        <v>0</v>
      </c>
      <c r="D30" s="12">
        <f>D31</f>
        <v>48122</v>
      </c>
      <c r="E30" s="12">
        <v>48122</v>
      </c>
      <c r="F30" s="10">
        <f t="shared" si="1"/>
        <v>100</v>
      </c>
      <c r="G30" s="10">
        <f t="shared" si="0"/>
        <v>-3.7560000000000002</v>
      </c>
    </row>
    <row r="31" spans="1:7">
      <c r="A31" s="12" t="s">
        <v>35</v>
      </c>
      <c r="B31" s="12">
        <v>50000</v>
      </c>
      <c r="C31" s="12"/>
      <c r="D31" s="12">
        <v>48122</v>
      </c>
      <c r="E31" s="12">
        <v>48122</v>
      </c>
      <c r="F31" s="10">
        <f t="shared" si="1"/>
        <v>100</v>
      </c>
      <c r="G31" s="10">
        <f t="shared" si="0"/>
        <v>-3.7560000000000002</v>
      </c>
    </row>
    <row r="32" spans="1:7">
      <c r="A32" s="11" t="s">
        <v>36</v>
      </c>
      <c r="B32" s="12">
        <f>SUM(B33:B38)</f>
        <v>259358</v>
      </c>
      <c r="C32" s="12">
        <f>SUM(C33:C38)</f>
        <v>125568</v>
      </c>
      <c r="D32" s="12">
        <f>SUM(D33:D38)</f>
        <v>169867</v>
      </c>
      <c r="E32" s="12">
        <f>SUM(E33:E38)</f>
        <v>307849</v>
      </c>
      <c r="F32" s="10">
        <f t="shared" si="1"/>
        <v>181.22943243831941</v>
      </c>
      <c r="G32" s="10">
        <f t="shared" si="0"/>
        <v>18.69655071368533</v>
      </c>
    </row>
    <row r="33" spans="1:7">
      <c r="A33" s="12" t="s">
        <v>37</v>
      </c>
      <c r="B33" s="12">
        <v>32432</v>
      </c>
      <c r="C33" s="12">
        <v>32432</v>
      </c>
      <c r="D33" s="12">
        <v>32432</v>
      </c>
      <c r="E33" s="12">
        <v>27890</v>
      </c>
      <c r="F33" s="10">
        <f t="shared" si="1"/>
        <v>85.99531327084361</v>
      </c>
      <c r="G33" s="10">
        <f t="shared" si="0"/>
        <v>-14.004686729156388</v>
      </c>
    </row>
    <row r="34" spans="1:7">
      <c r="A34" s="12" t="s">
        <v>38</v>
      </c>
      <c r="B34" s="12">
        <v>38719</v>
      </c>
      <c r="C34" s="12">
        <v>38719</v>
      </c>
      <c r="D34" s="12">
        <v>38719</v>
      </c>
      <c r="E34" s="12">
        <v>58530</v>
      </c>
      <c r="F34" s="10">
        <f t="shared" si="1"/>
        <v>151.1660941656551</v>
      </c>
      <c r="G34" s="10">
        <f t="shared" si="0"/>
        <v>51.16609416565511</v>
      </c>
    </row>
    <row r="35" spans="1:7">
      <c r="A35" s="12" t="s">
        <v>39</v>
      </c>
      <c r="B35" s="12">
        <v>90260</v>
      </c>
      <c r="C35" s="12"/>
      <c r="D35" s="12"/>
      <c r="E35" s="12">
        <v>116504</v>
      </c>
      <c r="F35" s="10"/>
      <c r="G35" s="10">
        <f t="shared" si="0"/>
        <v>29.076002658985157</v>
      </c>
    </row>
    <row r="36" spans="1:7">
      <c r="A36" s="12" t="s">
        <v>40</v>
      </c>
      <c r="B36" s="12">
        <v>66583</v>
      </c>
      <c r="C36" s="12">
        <v>66582</v>
      </c>
      <c r="D36" s="12">
        <v>66582</v>
      </c>
      <c r="E36" s="12">
        <v>75284</v>
      </c>
      <c r="F36" s="10">
        <f t="shared" si="1"/>
        <v>113.06959838995525</v>
      </c>
      <c r="G36" s="10">
        <f t="shared" si="0"/>
        <v>13.067900214769534</v>
      </c>
    </row>
    <row r="37" spans="1:7">
      <c r="A37" s="12" t="s">
        <v>41</v>
      </c>
      <c r="B37" s="12"/>
      <c r="C37" s="12">
        <v>-33734</v>
      </c>
      <c r="D37" s="12">
        <v>10565</v>
      </c>
      <c r="E37" s="12"/>
      <c r="F37" s="10"/>
      <c r="G37" s="10"/>
    </row>
    <row r="38" spans="1:7">
      <c r="A38" s="12" t="s">
        <v>42</v>
      </c>
      <c r="B38" s="12">
        <v>31364</v>
      </c>
      <c r="C38" s="12">
        <v>21569</v>
      </c>
      <c r="D38" s="12">
        <v>21569</v>
      </c>
      <c r="E38" s="12">
        <v>29641</v>
      </c>
      <c r="F38" s="10">
        <f t="shared" si="1"/>
        <v>137.4240808567852</v>
      </c>
      <c r="G38" s="10">
        <f t="shared" si="0"/>
        <v>-5.4935594949623772</v>
      </c>
    </row>
    <row r="39" spans="1:7">
      <c r="A39" s="18" t="s">
        <v>43</v>
      </c>
      <c r="B39" s="16">
        <f>SUM(B29,B30,B32)</f>
        <v>608080</v>
      </c>
      <c r="C39" s="16">
        <f>SUM(C29,C30,C32)</f>
        <v>456817</v>
      </c>
      <c r="D39" s="16">
        <f>SUM(D29,D30,D32)</f>
        <v>549067</v>
      </c>
      <c r="E39" s="16">
        <f>SUM(E29,E30,E32)</f>
        <v>674095</v>
      </c>
      <c r="F39" s="10">
        <f t="shared" si="1"/>
        <v>122.7709915183393</v>
      </c>
      <c r="G39" s="10">
        <f t="shared" si="0"/>
        <v>10.856301802394421</v>
      </c>
    </row>
  </sheetData>
  <mergeCells count="7">
    <mergeCell ref="A2:G2"/>
    <mergeCell ref="F3:G3"/>
    <mergeCell ref="A4:A5"/>
    <mergeCell ref="B4:B5"/>
    <mergeCell ref="C4:C5"/>
    <mergeCell ref="D4:D5"/>
    <mergeCell ref="E4:G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2017-08-11T08:15:21Z</cp:lastPrinted>
  <dcterms:created xsi:type="dcterms:W3CDTF">2017-08-10T06:18:13Z</dcterms:created>
  <dcterms:modified xsi:type="dcterms:W3CDTF">2017-08-11T08:15:23Z</dcterms:modified>
</cp:coreProperties>
</file>