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预算管理工作\2017年预算编制\决算公开\"/>
    </mc:Choice>
  </mc:AlternateContent>
  <bookViews>
    <workbookView xWindow="0" yWindow="0" windowWidth="240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G40" i="1"/>
  <c r="F40" i="1"/>
  <c r="G39" i="1"/>
  <c r="F39" i="1"/>
  <c r="G38" i="1"/>
  <c r="F38" i="1"/>
  <c r="E37" i="1"/>
  <c r="D37" i="1"/>
  <c r="C37" i="1"/>
  <c r="G36" i="1"/>
  <c r="F36" i="1"/>
  <c r="E35" i="1"/>
  <c r="F35" i="1" s="1"/>
  <c r="C35" i="1"/>
  <c r="G33" i="1"/>
  <c r="F33" i="1"/>
  <c r="G32" i="1"/>
  <c r="F32" i="1"/>
  <c r="G31" i="1"/>
  <c r="F31" i="1"/>
  <c r="G30" i="1"/>
  <c r="F30" i="1"/>
  <c r="G29" i="1"/>
  <c r="F29" i="1"/>
  <c r="G28" i="1"/>
  <c r="F28" i="1"/>
  <c r="E27" i="1"/>
  <c r="G27" i="1" s="1"/>
  <c r="D27" i="1"/>
  <c r="F27" i="1" s="1"/>
  <c r="C27" i="1"/>
  <c r="B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D8" i="1"/>
  <c r="F7" i="1"/>
  <c r="E7" i="1"/>
  <c r="D7" i="1"/>
  <c r="C7" i="1"/>
  <c r="B7" i="1"/>
  <c r="B34" i="1" s="1"/>
  <c r="B42" i="1" s="1"/>
  <c r="G35" i="1" l="1"/>
  <c r="E34" i="1"/>
  <c r="F34" i="1" s="1"/>
  <c r="C34" i="1"/>
  <c r="C42" i="1" s="1"/>
  <c r="F37" i="1"/>
  <c r="C6" i="1"/>
  <c r="C8" i="1" s="1"/>
  <c r="D34" i="1"/>
  <c r="D42" i="1" s="1"/>
  <c r="G37" i="1"/>
  <c r="E6" i="1"/>
  <c r="G6" i="1" s="1"/>
  <c r="E42" i="1"/>
  <c r="G7" i="1"/>
  <c r="B6" i="1"/>
  <c r="F6" i="1" l="1"/>
  <c r="E8" i="1"/>
  <c r="G42" i="1"/>
  <c r="F42" i="1"/>
  <c r="G8" i="1" l="1"/>
  <c r="F8" i="1"/>
</calcChain>
</file>

<file path=xl/comments1.xml><?xml version="1.0" encoding="utf-8"?>
<comments xmlns="http://schemas.openxmlformats.org/spreadsheetml/2006/main">
  <authors>
    <author>001</author>
  </authors>
  <commentList>
    <comment ref="B41" authorId="0" shapeId="0">
      <text>
        <r>
          <rPr>
            <b/>
            <sz val="9"/>
            <color indexed="81"/>
            <rFont val="宋体"/>
            <family val="3"/>
            <charset val="134"/>
          </rPr>
          <t>001:</t>
        </r>
        <r>
          <rPr>
            <sz val="9"/>
            <color indexed="81"/>
            <rFont val="宋体"/>
            <family val="3"/>
            <charset val="134"/>
          </rPr>
          <t xml:space="preserve">
上年结余23335、调入资金8083</t>
        </r>
      </text>
    </comment>
    <comment ref="C41" authorId="0" shapeId="0">
      <text>
        <r>
          <rPr>
            <b/>
            <sz val="9"/>
            <color indexed="81"/>
            <rFont val="宋体"/>
            <family val="3"/>
            <charset val="134"/>
          </rPr>
          <t>001:</t>
        </r>
        <r>
          <rPr>
            <sz val="9"/>
            <color indexed="81"/>
            <rFont val="宋体"/>
            <family val="3"/>
            <charset val="134"/>
          </rPr>
          <t xml:space="preserve">
上年结转21273，调入资金36360</t>
        </r>
      </text>
    </comment>
    <comment ref="E41" authorId="0" shapeId="0">
      <text>
        <r>
          <rPr>
            <b/>
            <sz val="9"/>
            <color indexed="81"/>
            <rFont val="宋体"/>
            <family val="3"/>
            <charset val="134"/>
          </rPr>
          <t>001:</t>
        </r>
        <r>
          <rPr>
            <sz val="9"/>
            <color indexed="81"/>
            <rFont val="宋体"/>
            <family val="3"/>
            <charset val="134"/>
          </rPr>
          <t xml:space="preserve">
上年结余21273、调入资金8368</t>
        </r>
      </text>
    </comment>
  </commentList>
</comments>
</file>

<file path=xl/sharedStrings.xml><?xml version="1.0" encoding="utf-8"?>
<sst xmlns="http://schemas.openxmlformats.org/spreadsheetml/2006/main" count="47" uniqueCount="45">
  <si>
    <t>2016年章丘区一般公共预算收入执行情况表</t>
    <phoneticPr fontId="3" type="noConversion"/>
  </si>
  <si>
    <t>单位：万元</t>
    <phoneticPr fontId="3" type="noConversion"/>
  </si>
  <si>
    <t>税种及部门</t>
    <phoneticPr fontId="3" type="noConversion"/>
  </si>
  <si>
    <r>
      <t>201</t>
    </r>
    <r>
      <rPr>
        <b/>
        <sz val="12"/>
        <rFont val="宋体"/>
        <family val="3"/>
        <charset val="134"/>
      </rPr>
      <t>5</t>
    </r>
    <r>
      <rPr>
        <b/>
        <sz val="12"/>
        <rFont val="宋体"/>
        <family val="3"/>
        <charset val="134"/>
      </rPr>
      <t>年决算数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</si>
  <si>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</si>
  <si>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年调整预算数</t>
    </r>
    <phoneticPr fontId="3" type="noConversion"/>
  </si>
  <si>
    <r>
      <t>201</t>
    </r>
    <r>
      <rPr>
        <b/>
        <sz val="12"/>
        <rFont val="宋体"/>
        <family val="3"/>
        <charset val="134"/>
      </rPr>
      <t>6</t>
    </r>
    <r>
      <rPr>
        <b/>
        <sz val="12"/>
        <rFont val="宋体"/>
        <family val="3"/>
        <charset val="134"/>
      </rPr>
      <t>年执行数</t>
    </r>
    <phoneticPr fontId="3" type="noConversion"/>
  </si>
  <si>
    <t>金额</t>
    <phoneticPr fontId="3" type="noConversion"/>
  </si>
  <si>
    <t>占调整后预算%</t>
    <phoneticPr fontId="3" type="noConversion"/>
  </si>
  <si>
    <t>增长%</t>
    <phoneticPr fontId="3" type="noConversion"/>
  </si>
  <si>
    <t>一般公共预算收入合计</t>
    <phoneticPr fontId="3" type="noConversion"/>
  </si>
  <si>
    <t>一、税收收入</t>
  </si>
  <si>
    <t xml:space="preserve">   税收比重%</t>
    <phoneticPr fontId="3" type="noConversion"/>
  </si>
  <si>
    <t xml:space="preserve">    1、增值税</t>
    <phoneticPr fontId="3" type="noConversion"/>
  </si>
  <si>
    <t xml:space="preserve">       其中：财政退增值税</t>
    <phoneticPr fontId="3" type="noConversion"/>
  </si>
  <si>
    <t xml:space="preserve">    2、营业税</t>
    <phoneticPr fontId="3" type="noConversion"/>
  </si>
  <si>
    <t xml:space="preserve">    3、企业所得税</t>
    <phoneticPr fontId="3" type="noConversion"/>
  </si>
  <si>
    <t xml:space="preserve">        国税</t>
    <phoneticPr fontId="3" type="noConversion"/>
  </si>
  <si>
    <t xml:space="preserve">        地税</t>
    <phoneticPr fontId="3" type="noConversion"/>
  </si>
  <si>
    <t xml:space="preserve">    4、个人所得税</t>
    <phoneticPr fontId="3" type="noConversion"/>
  </si>
  <si>
    <t xml:space="preserve">    5、资源税</t>
    <phoneticPr fontId="3" type="noConversion"/>
  </si>
  <si>
    <t xml:space="preserve">    6、城市维护建设税</t>
    <phoneticPr fontId="3" type="noConversion"/>
  </si>
  <si>
    <t xml:space="preserve">    7、房产税</t>
    <phoneticPr fontId="3" type="noConversion"/>
  </si>
  <si>
    <t xml:space="preserve">    8、印花税</t>
    <phoneticPr fontId="3" type="noConversion"/>
  </si>
  <si>
    <t xml:space="preserve">    9、城镇土地使用税</t>
    <phoneticPr fontId="3" type="noConversion"/>
  </si>
  <si>
    <t xml:space="preserve">    10、土地增值税</t>
    <phoneticPr fontId="3" type="noConversion"/>
  </si>
  <si>
    <t xml:space="preserve">    11、车船税</t>
    <phoneticPr fontId="3" type="noConversion"/>
  </si>
  <si>
    <t xml:space="preserve">    12、耕地占用税</t>
    <phoneticPr fontId="3" type="noConversion"/>
  </si>
  <si>
    <t xml:space="preserve">    13、契税</t>
    <phoneticPr fontId="3" type="noConversion"/>
  </si>
  <si>
    <t>二、非税收入</t>
  </si>
  <si>
    <t xml:space="preserve">    1、专项收入</t>
    <phoneticPr fontId="3" type="noConversion"/>
  </si>
  <si>
    <t xml:space="preserve">     其中：城市教育费附加</t>
    <phoneticPr fontId="3" type="noConversion"/>
  </si>
  <si>
    <t xml:space="preserve">    2、行政事业性收费收入</t>
    <phoneticPr fontId="3" type="noConversion"/>
  </si>
  <si>
    <t xml:space="preserve">    3、罚没收入</t>
    <phoneticPr fontId="3" type="noConversion"/>
  </si>
  <si>
    <t xml:space="preserve">    4、国有资源（资产）有偿使用收入</t>
    <phoneticPr fontId="3" type="noConversion"/>
  </si>
  <si>
    <t xml:space="preserve">    5、其他收入</t>
    <phoneticPr fontId="3" type="noConversion"/>
  </si>
  <si>
    <t>本年收入合计</t>
    <phoneticPr fontId="3" type="noConversion"/>
  </si>
  <si>
    <t>三、债务收入</t>
    <phoneticPr fontId="3" type="noConversion"/>
  </si>
  <si>
    <t xml:space="preserve"> 地方政府一般债务转贷收入</t>
    <phoneticPr fontId="3" type="noConversion"/>
  </si>
  <si>
    <t>四、转移性收入</t>
    <phoneticPr fontId="3" type="noConversion"/>
  </si>
  <si>
    <t xml:space="preserve"> 返还性收入</t>
    <phoneticPr fontId="3" type="noConversion"/>
  </si>
  <si>
    <t xml:space="preserve"> 一般性转移支付收入</t>
    <phoneticPr fontId="3" type="noConversion"/>
  </si>
  <si>
    <t xml:space="preserve"> 专项转移支付收入</t>
    <phoneticPr fontId="3" type="noConversion"/>
  </si>
  <si>
    <t xml:space="preserve"> 上年结转及调入资金等</t>
    <phoneticPr fontId="3" type="noConversion"/>
  </si>
  <si>
    <t>收入总计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</si>
</sst>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/>
    </xf>
    <xf numFmtId="2" fontId="7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2" fontId="7" fillId="0" borderId="3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2"/>
  <sheetViews>
    <sheetView tabSelected="1" workbookViewId="0">
      <selection activeCell="J7" sqref="J7"/>
    </sheetView>
  </sheetViews>
  <sheetFormatPr defaultRowHeight="14.25"/>
  <cols>
    <col min="1" max="1" width="24.25" style="1" customWidth="1"/>
    <col min="2" max="7" width="8.625" style="1" customWidth="1"/>
    <col min="8" max="256" width="9" style="1"/>
    <col min="257" max="257" width="24.25" style="1" customWidth="1"/>
    <col min="258" max="263" width="8.625" style="1" customWidth="1"/>
    <col min="264" max="512" width="9" style="1"/>
    <col min="513" max="513" width="24.25" style="1" customWidth="1"/>
    <col min="514" max="519" width="8.625" style="1" customWidth="1"/>
    <col min="520" max="768" width="9" style="1"/>
    <col min="769" max="769" width="24.25" style="1" customWidth="1"/>
    <col min="770" max="775" width="8.625" style="1" customWidth="1"/>
    <col min="776" max="1024" width="9" style="1"/>
    <col min="1025" max="1025" width="24.25" style="1" customWidth="1"/>
    <col min="1026" max="1031" width="8.625" style="1" customWidth="1"/>
    <col min="1032" max="1280" width="9" style="1"/>
    <col min="1281" max="1281" width="24.25" style="1" customWidth="1"/>
    <col min="1282" max="1287" width="8.625" style="1" customWidth="1"/>
    <col min="1288" max="1536" width="9" style="1"/>
    <col min="1537" max="1537" width="24.25" style="1" customWidth="1"/>
    <col min="1538" max="1543" width="8.625" style="1" customWidth="1"/>
    <col min="1544" max="1792" width="9" style="1"/>
    <col min="1793" max="1793" width="24.25" style="1" customWidth="1"/>
    <col min="1794" max="1799" width="8.625" style="1" customWidth="1"/>
    <col min="1800" max="2048" width="9" style="1"/>
    <col min="2049" max="2049" width="24.25" style="1" customWidth="1"/>
    <col min="2050" max="2055" width="8.625" style="1" customWidth="1"/>
    <col min="2056" max="2304" width="9" style="1"/>
    <col min="2305" max="2305" width="24.25" style="1" customWidth="1"/>
    <col min="2306" max="2311" width="8.625" style="1" customWidth="1"/>
    <col min="2312" max="2560" width="9" style="1"/>
    <col min="2561" max="2561" width="24.25" style="1" customWidth="1"/>
    <col min="2562" max="2567" width="8.625" style="1" customWidth="1"/>
    <col min="2568" max="2816" width="9" style="1"/>
    <col min="2817" max="2817" width="24.25" style="1" customWidth="1"/>
    <col min="2818" max="2823" width="8.625" style="1" customWidth="1"/>
    <col min="2824" max="3072" width="9" style="1"/>
    <col min="3073" max="3073" width="24.25" style="1" customWidth="1"/>
    <col min="3074" max="3079" width="8.625" style="1" customWidth="1"/>
    <col min="3080" max="3328" width="9" style="1"/>
    <col min="3329" max="3329" width="24.25" style="1" customWidth="1"/>
    <col min="3330" max="3335" width="8.625" style="1" customWidth="1"/>
    <col min="3336" max="3584" width="9" style="1"/>
    <col min="3585" max="3585" width="24.25" style="1" customWidth="1"/>
    <col min="3586" max="3591" width="8.625" style="1" customWidth="1"/>
    <col min="3592" max="3840" width="9" style="1"/>
    <col min="3841" max="3841" width="24.25" style="1" customWidth="1"/>
    <col min="3842" max="3847" width="8.625" style="1" customWidth="1"/>
    <col min="3848" max="4096" width="9" style="1"/>
    <col min="4097" max="4097" width="24.25" style="1" customWidth="1"/>
    <col min="4098" max="4103" width="8.625" style="1" customWidth="1"/>
    <col min="4104" max="4352" width="9" style="1"/>
    <col min="4353" max="4353" width="24.25" style="1" customWidth="1"/>
    <col min="4354" max="4359" width="8.625" style="1" customWidth="1"/>
    <col min="4360" max="4608" width="9" style="1"/>
    <col min="4609" max="4609" width="24.25" style="1" customWidth="1"/>
    <col min="4610" max="4615" width="8.625" style="1" customWidth="1"/>
    <col min="4616" max="4864" width="9" style="1"/>
    <col min="4865" max="4865" width="24.25" style="1" customWidth="1"/>
    <col min="4866" max="4871" width="8.625" style="1" customWidth="1"/>
    <col min="4872" max="5120" width="9" style="1"/>
    <col min="5121" max="5121" width="24.25" style="1" customWidth="1"/>
    <col min="5122" max="5127" width="8.625" style="1" customWidth="1"/>
    <col min="5128" max="5376" width="9" style="1"/>
    <col min="5377" max="5377" width="24.25" style="1" customWidth="1"/>
    <col min="5378" max="5383" width="8.625" style="1" customWidth="1"/>
    <col min="5384" max="5632" width="9" style="1"/>
    <col min="5633" max="5633" width="24.25" style="1" customWidth="1"/>
    <col min="5634" max="5639" width="8.625" style="1" customWidth="1"/>
    <col min="5640" max="5888" width="9" style="1"/>
    <col min="5889" max="5889" width="24.25" style="1" customWidth="1"/>
    <col min="5890" max="5895" width="8.625" style="1" customWidth="1"/>
    <col min="5896" max="6144" width="9" style="1"/>
    <col min="6145" max="6145" width="24.25" style="1" customWidth="1"/>
    <col min="6146" max="6151" width="8.625" style="1" customWidth="1"/>
    <col min="6152" max="6400" width="9" style="1"/>
    <col min="6401" max="6401" width="24.25" style="1" customWidth="1"/>
    <col min="6402" max="6407" width="8.625" style="1" customWidth="1"/>
    <col min="6408" max="6656" width="9" style="1"/>
    <col min="6657" max="6657" width="24.25" style="1" customWidth="1"/>
    <col min="6658" max="6663" width="8.625" style="1" customWidth="1"/>
    <col min="6664" max="6912" width="9" style="1"/>
    <col min="6913" max="6913" width="24.25" style="1" customWidth="1"/>
    <col min="6914" max="6919" width="8.625" style="1" customWidth="1"/>
    <col min="6920" max="7168" width="9" style="1"/>
    <col min="7169" max="7169" width="24.25" style="1" customWidth="1"/>
    <col min="7170" max="7175" width="8.625" style="1" customWidth="1"/>
    <col min="7176" max="7424" width="9" style="1"/>
    <col min="7425" max="7425" width="24.25" style="1" customWidth="1"/>
    <col min="7426" max="7431" width="8.625" style="1" customWidth="1"/>
    <col min="7432" max="7680" width="9" style="1"/>
    <col min="7681" max="7681" width="24.25" style="1" customWidth="1"/>
    <col min="7682" max="7687" width="8.625" style="1" customWidth="1"/>
    <col min="7688" max="7936" width="9" style="1"/>
    <col min="7937" max="7937" width="24.25" style="1" customWidth="1"/>
    <col min="7938" max="7943" width="8.625" style="1" customWidth="1"/>
    <col min="7944" max="8192" width="9" style="1"/>
    <col min="8193" max="8193" width="24.25" style="1" customWidth="1"/>
    <col min="8194" max="8199" width="8.625" style="1" customWidth="1"/>
    <col min="8200" max="8448" width="9" style="1"/>
    <col min="8449" max="8449" width="24.25" style="1" customWidth="1"/>
    <col min="8450" max="8455" width="8.625" style="1" customWidth="1"/>
    <col min="8456" max="8704" width="9" style="1"/>
    <col min="8705" max="8705" width="24.25" style="1" customWidth="1"/>
    <col min="8706" max="8711" width="8.625" style="1" customWidth="1"/>
    <col min="8712" max="8960" width="9" style="1"/>
    <col min="8961" max="8961" width="24.25" style="1" customWidth="1"/>
    <col min="8962" max="8967" width="8.625" style="1" customWidth="1"/>
    <col min="8968" max="9216" width="9" style="1"/>
    <col min="9217" max="9217" width="24.25" style="1" customWidth="1"/>
    <col min="9218" max="9223" width="8.625" style="1" customWidth="1"/>
    <col min="9224" max="9472" width="9" style="1"/>
    <col min="9473" max="9473" width="24.25" style="1" customWidth="1"/>
    <col min="9474" max="9479" width="8.625" style="1" customWidth="1"/>
    <col min="9480" max="9728" width="9" style="1"/>
    <col min="9729" max="9729" width="24.25" style="1" customWidth="1"/>
    <col min="9730" max="9735" width="8.625" style="1" customWidth="1"/>
    <col min="9736" max="9984" width="9" style="1"/>
    <col min="9985" max="9985" width="24.25" style="1" customWidth="1"/>
    <col min="9986" max="9991" width="8.625" style="1" customWidth="1"/>
    <col min="9992" max="10240" width="9" style="1"/>
    <col min="10241" max="10241" width="24.25" style="1" customWidth="1"/>
    <col min="10242" max="10247" width="8.625" style="1" customWidth="1"/>
    <col min="10248" max="10496" width="9" style="1"/>
    <col min="10497" max="10497" width="24.25" style="1" customWidth="1"/>
    <col min="10498" max="10503" width="8.625" style="1" customWidth="1"/>
    <col min="10504" max="10752" width="9" style="1"/>
    <col min="10753" max="10753" width="24.25" style="1" customWidth="1"/>
    <col min="10754" max="10759" width="8.625" style="1" customWidth="1"/>
    <col min="10760" max="11008" width="9" style="1"/>
    <col min="11009" max="11009" width="24.25" style="1" customWidth="1"/>
    <col min="11010" max="11015" width="8.625" style="1" customWidth="1"/>
    <col min="11016" max="11264" width="9" style="1"/>
    <col min="11265" max="11265" width="24.25" style="1" customWidth="1"/>
    <col min="11266" max="11271" width="8.625" style="1" customWidth="1"/>
    <col min="11272" max="11520" width="9" style="1"/>
    <col min="11521" max="11521" width="24.25" style="1" customWidth="1"/>
    <col min="11522" max="11527" width="8.625" style="1" customWidth="1"/>
    <col min="11528" max="11776" width="9" style="1"/>
    <col min="11777" max="11777" width="24.25" style="1" customWidth="1"/>
    <col min="11778" max="11783" width="8.625" style="1" customWidth="1"/>
    <col min="11784" max="12032" width="9" style="1"/>
    <col min="12033" max="12033" width="24.25" style="1" customWidth="1"/>
    <col min="12034" max="12039" width="8.625" style="1" customWidth="1"/>
    <col min="12040" max="12288" width="9" style="1"/>
    <col min="12289" max="12289" width="24.25" style="1" customWidth="1"/>
    <col min="12290" max="12295" width="8.625" style="1" customWidth="1"/>
    <col min="12296" max="12544" width="9" style="1"/>
    <col min="12545" max="12545" width="24.25" style="1" customWidth="1"/>
    <col min="12546" max="12551" width="8.625" style="1" customWidth="1"/>
    <col min="12552" max="12800" width="9" style="1"/>
    <col min="12801" max="12801" width="24.25" style="1" customWidth="1"/>
    <col min="12802" max="12807" width="8.625" style="1" customWidth="1"/>
    <col min="12808" max="13056" width="9" style="1"/>
    <col min="13057" max="13057" width="24.25" style="1" customWidth="1"/>
    <col min="13058" max="13063" width="8.625" style="1" customWidth="1"/>
    <col min="13064" max="13312" width="9" style="1"/>
    <col min="13313" max="13313" width="24.25" style="1" customWidth="1"/>
    <col min="13314" max="13319" width="8.625" style="1" customWidth="1"/>
    <col min="13320" max="13568" width="9" style="1"/>
    <col min="13569" max="13569" width="24.25" style="1" customWidth="1"/>
    <col min="13570" max="13575" width="8.625" style="1" customWidth="1"/>
    <col min="13576" max="13824" width="9" style="1"/>
    <col min="13825" max="13825" width="24.25" style="1" customWidth="1"/>
    <col min="13826" max="13831" width="8.625" style="1" customWidth="1"/>
    <col min="13832" max="14080" width="9" style="1"/>
    <col min="14081" max="14081" width="24.25" style="1" customWidth="1"/>
    <col min="14082" max="14087" width="8.625" style="1" customWidth="1"/>
    <col min="14088" max="14336" width="9" style="1"/>
    <col min="14337" max="14337" width="24.25" style="1" customWidth="1"/>
    <col min="14338" max="14343" width="8.625" style="1" customWidth="1"/>
    <col min="14344" max="14592" width="9" style="1"/>
    <col min="14593" max="14593" width="24.25" style="1" customWidth="1"/>
    <col min="14594" max="14599" width="8.625" style="1" customWidth="1"/>
    <col min="14600" max="14848" width="9" style="1"/>
    <col min="14849" max="14849" width="24.25" style="1" customWidth="1"/>
    <col min="14850" max="14855" width="8.625" style="1" customWidth="1"/>
    <col min="14856" max="15104" width="9" style="1"/>
    <col min="15105" max="15105" width="24.25" style="1" customWidth="1"/>
    <col min="15106" max="15111" width="8.625" style="1" customWidth="1"/>
    <col min="15112" max="15360" width="9" style="1"/>
    <col min="15361" max="15361" width="24.25" style="1" customWidth="1"/>
    <col min="15362" max="15367" width="8.625" style="1" customWidth="1"/>
    <col min="15368" max="15616" width="9" style="1"/>
    <col min="15617" max="15617" width="24.25" style="1" customWidth="1"/>
    <col min="15618" max="15623" width="8.625" style="1" customWidth="1"/>
    <col min="15624" max="15872" width="9" style="1"/>
    <col min="15873" max="15873" width="24.25" style="1" customWidth="1"/>
    <col min="15874" max="15879" width="8.625" style="1" customWidth="1"/>
    <col min="15880" max="16128" width="9" style="1"/>
    <col min="16129" max="16129" width="24.25" style="1" customWidth="1"/>
    <col min="16130" max="16135" width="8.625" style="1" customWidth="1"/>
    <col min="16136" max="16384" width="9" style="1"/>
  </cols>
  <sheetData>
    <row r="2" spans="1:7" s="2" customFormat="1" ht="24">
      <c r="A2" s="19" t="s">
        <v>0</v>
      </c>
      <c r="B2" s="19"/>
      <c r="C2" s="19"/>
      <c r="D2" s="19"/>
      <c r="E2" s="19"/>
      <c r="F2" s="19"/>
      <c r="G2" s="19"/>
    </row>
    <row r="3" spans="1:7">
      <c r="A3" s="2"/>
      <c r="C3" s="3"/>
      <c r="D3" s="3"/>
      <c r="F3" s="20" t="s">
        <v>1</v>
      </c>
      <c r="G3" s="20"/>
    </row>
    <row r="4" spans="1:7">
      <c r="A4" s="21" t="s">
        <v>2</v>
      </c>
      <c r="B4" s="23" t="s">
        <v>3</v>
      </c>
      <c r="C4" s="25" t="s">
        <v>4</v>
      </c>
      <c r="D4" s="23" t="s">
        <v>5</v>
      </c>
      <c r="E4" s="26" t="s">
        <v>6</v>
      </c>
      <c r="F4" s="27"/>
      <c r="G4" s="28"/>
    </row>
    <row r="5" spans="1:7" ht="28.5">
      <c r="A5" s="22"/>
      <c r="B5" s="24"/>
      <c r="C5" s="25"/>
      <c r="D5" s="24"/>
      <c r="E5" s="4" t="s">
        <v>7</v>
      </c>
      <c r="F5" s="5" t="s">
        <v>8</v>
      </c>
      <c r="G5" s="4" t="s">
        <v>9</v>
      </c>
    </row>
    <row r="6" spans="1:7" hidden="1">
      <c r="A6" s="6" t="s">
        <v>10</v>
      </c>
      <c r="B6" s="7">
        <f>SUM(B7,B27)</f>
        <v>469917</v>
      </c>
      <c r="C6" s="7">
        <f>SUM(C7,C27)</f>
        <v>512210</v>
      </c>
      <c r="D6" s="7"/>
      <c r="E6" s="7">
        <f>SUM(E7,E27)</f>
        <v>509451</v>
      </c>
      <c r="F6" s="8">
        <f>E6/C6*100</f>
        <v>99.461353741629409</v>
      </c>
      <c r="G6" s="8" t="e">
        <f>(E6-#REF!)/#REF!*100</f>
        <v>#REF!</v>
      </c>
    </row>
    <row r="7" spans="1:7">
      <c r="A7" s="9" t="s">
        <v>11</v>
      </c>
      <c r="B7" s="10">
        <f>SUM(B9:B26)</f>
        <v>339930</v>
      </c>
      <c r="C7" s="10">
        <f>SUM(C9:C26)</f>
        <v>370583</v>
      </c>
      <c r="D7" s="10">
        <f>SUM(D9:D26)</f>
        <v>368065</v>
      </c>
      <c r="E7" s="10">
        <f>SUM(E9:E26)</f>
        <v>358202</v>
      </c>
      <c r="F7" s="11">
        <f>E7/D7*100</f>
        <v>97.320310271283603</v>
      </c>
      <c r="G7" s="11">
        <f>(E7-B7)/B7*100</f>
        <v>5.3752243108875355</v>
      </c>
    </row>
    <row r="8" spans="1:7" ht="21.95" hidden="1">
      <c r="A8" s="12" t="s">
        <v>12</v>
      </c>
      <c r="B8" s="13">
        <v>72.33830655200812</v>
      </c>
      <c r="C8" s="13">
        <f>C7/C6*100</f>
        <v>72.349817457683372</v>
      </c>
      <c r="D8" s="13" t="e">
        <f>D7/D6*100</f>
        <v>#DIV/0!</v>
      </c>
      <c r="E8" s="13">
        <f>E7/E6*100</f>
        <v>70.311374401070964</v>
      </c>
      <c r="F8" s="11" t="e">
        <f t="shared" ref="F8:F42" si="0">E8/D8*100</f>
        <v>#DIV/0!</v>
      </c>
      <c r="G8" s="11">
        <f t="shared" ref="G8:G42" si="1">(E8-B8)/B8*100</f>
        <v>-2.8020176965020323</v>
      </c>
    </row>
    <row r="9" spans="1:7">
      <c r="A9" s="14" t="s">
        <v>13</v>
      </c>
      <c r="B9" s="10">
        <v>54481</v>
      </c>
      <c r="C9" s="15">
        <v>60502</v>
      </c>
      <c r="D9" s="15">
        <v>128809</v>
      </c>
      <c r="E9" s="14">
        <v>115182</v>
      </c>
      <c r="F9" s="11">
        <f t="shared" si="0"/>
        <v>89.420770287790447</v>
      </c>
      <c r="G9" s="11">
        <f t="shared" si="1"/>
        <v>111.41682421394614</v>
      </c>
    </row>
    <row r="10" spans="1:7" ht="21.95" hidden="1">
      <c r="A10" s="14" t="s">
        <v>14</v>
      </c>
      <c r="B10" s="16"/>
      <c r="C10" s="10"/>
      <c r="D10" s="10"/>
      <c r="E10" s="14"/>
      <c r="F10" s="11" t="e">
        <f t="shared" si="0"/>
        <v>#DIV/0!</v>
      </c>
      <c r="G10" s="11" t="e">
        <f t="shared" si="1"/>
        <v>#DIV/0!</v>
      </c>
    </row>
    <row r="11" spans="1:7">
      <c r="A11" s="14" t="s">
        <v>15</v>
      </c>
      <c r="B11" s="10">
        <v>86999</v>
      </c>
      <c r="C11" s="10">
        <v>96569</v>
      </c>
      <c r="D11" s="10">
        <v>26650</v>
      </c>
      <c r="E11" s="14">
        <v>38585</v>
      </c>
      <c r="F11" s="11">
        <f t="shared" si="0"/>
        <v>144.78424015009381</v>
      </c>
      <c r="G11" s="11">
        <f t="shared" si="1"/>
        <v>-55.648915504775921</v>
      </c>
    </row>
    <row r="12" spans="1:7">
      <c r="A12" s="14" t="s">
        <v>16</v>
      </c>
      <c r="B12" s="10">
        <v>31234</v>
      </c>
      <c r="C12" s="10">
        <v>34669</v>
      </c>
      <c r="D12" s="10">
        <v>34549</v>
      </c>
      <c r="E12" s="14">
        <v>35061</v>
      </c>
      <c r="F12" s="11">
        <f t="shared" si="0"/>
        <v>101.48195316796433</v>
      </c>
      <c r="G12" s="11">
        <f t="shared" si="1"/>
        <v>12.252673368764807</v>
      </c>
    </row>
    <row r="13" spans="1:7" ht="21.95" hidden="1">
      <c r="A13" s="14" t="s">
        <v>17</v>
      </c>
      <c r="B13" s="16"/>
      <c r="C13" s="10"/>
      <c r="D13" s="10"/>
      <c r="E13" s="14"/>
      <c r="F13" s="11" t="e">
        <f t="shared" si="0"/>
        <v>#DIV/0!</v>
      </c>
      <c r="G13" s="11" t="e">
        <f t="shared" si="1"/>
        <v>#DIV/0!</v>
      </c>
    </row>
    <row r="14" spans="1:7" ht="21.95" hidden="1">
      <c r="A14" s="14" t="s">
        <v>18</v>
      </c>
      <c r="B14" s="16"/>
      <c r="C14" s="10"/>
      <c r="D14" s="10"/>
      <c r="E14" s="14"/>
      <c r="F14" s="11" t="e">
        <f t="shared" si="0"/>
        <v>#DIV/0!</v>
      </c>
      <c r="G14" s="11" t="e">
        <f t="shared" si="1"/>
        <v>#DIV/0!</v>
      </c>
    </row>
    <row r="15" spans="1:7">
      <c r="A15" s="14" t="s">
        <v>19</v>
      </c>
      <c r="B15" s="10">
        <v>15739</v>
      </c>
      <c r="C15" s="10">
        <v>17470</v>
      </c>
      <c r="D15" s="10">
        <v>17163</v>
      </c>
      <c r="E15" s="14">
        <v>12418</v>
      </c>
      <c r="F15" s="11">
        <f t="shared" si="0"/>
        <v>72.353318184466588</v>
      </c>
      <c r="G15" s="11">
        <f t="shared" si="1"/>
        <v>-21.100451108710846</v>
      </c>
    </row>
    <row r="16" spans="1:7" ht="21.95" hidden="1">
      <c r="A16" s="14" t="s">
        <v>17</v>
      </c>
      <c r="B16" s="16"/>
      <c r="C16" s="10"/>
      <c r="D16" s="10"/>
      <c r="E16" s="14"/>
      <c r="F16" s="11" t="e">
        <f t="shared" si="0"/>
        <v>#DIV/0!</v>
      </c>
      <c r="G16" s="11" t="e">
        <f t="shared" si="1"/>
        <v>#DIV/0!</v>
      </c>
    </row>
    <row r="17" spans="1:7" ht="21.95" hidden="1">
      <c r="A17" s="14" t="s">
        <v>18</v>
      </c>
      <c r="B17" s="16"/>
      <c r="C17" s="10"/>
      <c r="D17" s="10"/>
      <c r="E17" s="14"/>
      <c r="F17" s="11" t="e">
        <f t="shared" si="0"/>
        <v>#DIV/0!</v>
      </c>
      <c r="G17" s="11" t="e">
        <f t="shared" si="1"/>
        <v>#DIV/0!</v>
      </c>
    </row>
    <row r="18" spans="1:7">
      <c r="A18" s="14" t="s">
        <v>20</v>
      </c>
      <c r="B18" s="10">
        <v>1393</v>
      </c>
      <c r="C18" s="10">
        <v>1545</v>
      </c>
      <c r="D18" s="10">
        <v>1545</v>
      </c>
      <c r="E18" s="14">
        <v>839</v>
      </c>
      <c r="F18" s="11">
        <f t="shared" si="0"/>
        <v>54.3042071197411</v>
      </c>
      <c r="G18" s="11">
        <f t="shared" si="1"/>
        <v>-39.770279971284992</v>
      </c>
    </row>
    <row r="19" spans="1:7">
      <c r="A19" s="14" t="s">
        <v>21</v>
      </c>
      <c r="B19" s="10">
        <v>26606</v>
      </c>
      <c r="C19" s="10">
        <v>22767</v>
      </c>
      <c r="D19" s="10">
        <v>22602</v>
      </c>
      <c r="E19" s="14">
        <v>23211</v>
      </c>
      <c r="F19" s="11">
        <f t="shared" si="0"/>
        <v>102.69445181842313</v>
      </c>
      <c r="G19" s="11">
        <f t="shared" si="1"/>
        <v>-12.760279636172292</v>
      </c>
    </row>
    <row r="20" spans="1:7">
      <c r="A20" s="14" t="s">
        <v>22</v>
      </c>
      <c r="B20" s="10">
        <v>11975</v>
      </c>
      <c r="C20" s="10">
        <v>13292</v>
      </c>
      <c r="D20" s="10">
        <v>13163</v>
      </c>
      <c r="E20" s="14">
        <v>11436</v>
      </c>
      <c r="F20" s="11">
        <f t="shared" si="0"/>
        <v>86.879890602446253</v>
      </c>
      <c r="G20" s="11">
        <f t="shared" si="1"/>
        <v>-4.5010438413361173</v>
      </c>
    </row>
    <row r="21" spans="1:7">
      <c r="A21" s="14" t="s">
        <v>23</v>
      </c>
      <c r="B21" s="10">
        <v>5949</v>
      </c>
      <c r="C21" s="10">
        <v>6605</v>
      </c>
      <c r="D21" s="10">
        <v>6601</v>
      </c>
      <c r="E21" s="14">
        <v>5454</v>
      </c>
      <c r="F21" s="11">
        <f t="shared" si="0"/>
        <v>82.623844871989093</v>
      </c>
      <c r="G21" s="11">
        <f t="shared" si="1"/>
        <v>-8.3207261724659602</v>
      </c>
    </row>
    <row r="22" spans="1:7">
      <c r="A22" s="14" t="s">
        <v>24</v>
      </c>
      <c r="B22" s="10">
        <v>40577</v>
      </c>
      <c r="C22" s="10">
        <v>45039</v>
      </c>
      <c r="D22" s="10">
        <v>44858</v>
      </c>
      <c r="E22" s="14">
        <v>39191</v>
      </c>
      <c r="F22" s="11">
        <f t="shared" si="0"/>
        <v>87.366801908243801</v>
      </c>
      <c r="G22" s="11">
        <f t="shared" si="1"/>
        <v>-3.4157281218424229</v>
      </c>
    </row>
    <row r="23" spans="1:7">
      <c r="A23" s="14" t="s">
        <v>25</v>
      </c>
      <c r="B23" s="10">
        <v>17458</v>
      </c>
      <c r="C23" s="10">
        <v>19379</v>
      </c>
      <c r="D23" s="10">
        <v>19379</v>
      </c>
      <c r="E23" s="14">
        <v>20804</v>
      </c>
      <c r="F23" s="11">
        <f t="shared" si="0"/>
        <v>107.35332060477836</v>
      </c>
      <c r="G23" s="11">
        <f t="shared" si="1"/>
        <v>19.165998396150762</v>
      </c>
    </row>
    <row r="24" spans="1:7">
      <c r="A24" s="14" t="s">
        <v>26</v>
      </c>
      <c r="B24" s="10">
        <v>10598</v>
      </c>
      <c r="C24" s="10">
        <v>11766</v>
      </c>
      <c r="D24" s="10">
        <v>11766</v>
      </c>
      <c r="E24" s="14">
        <v>17936</v>
      </c>
      <c r="F24" s="11">
        <f t="shared" si="0"/>
        <v>152.43923168451471</v>
      </c>
      <c r="G24" s="11">
        <f t="shared" si="1"/>
        <v>69.239479147008865</v>
      </c>
    </row>
    <row r="25" spans="1:7">
      <c r="A25" s="14" t="s">
        <v>27</v>
      </c>
      <c r="B25" s="10">
        <v>20911</v>
      </c>
      <c r="C25" s="10">
        <v>23210</v>
      </c>
      <c r="D25" s="10">
        <v>23210</v>
      </c>
      <c r="E25" s="14">
        <v>10999</v>
      </c>
      <c r="F25" s="11">
        <f t="shared" si="0"/>
        <v>47.38905644118914</v>
      </c>
      <c r="G25" s="11">
        <f t="shared" si="1"/>
        <v>-47.400889484003635</v>
      </c>
    </row>
    <row r="26" spans="1:7">
      <c r="A26" s="14" t="s">
        <v>28</v>
      </c>
      <c r="B26" s="10">
        <v>16010</v>
      </c>
      <c r="C26" s="10">
        <v>17770</v>
      </c>
      <c r="D26" s="10">
        <v>17770</v>
      </c>
      <c r="E26" s="14">
        <v>27086</v>
      </c>
      <c r="F26" s="11">
        <f t="shared" si="0"/>
        <v>152.42543612830613</v>
      </c>
      <c r="G26" s="11">
        <f t="shared" si="1"/>
        <v>69.181761399125548</v>
      </c>
    </row>
    <row r="27" spans="1:7">
      <c r="A27" s="9" t="s">
        <v>29</v>
      </c>
      <c r="B27" s="10">
        <f>SUM(B28,B30:B33)</f>
        <v>129987</v>
      </c>
      <c r="C27" s="10">
        <f>SUM(C28,C30:C33)</f>
        <v>141627</v>
      </c>
      <c r="D27" s="10">
        <f>SUM(D28,D30:D33)</f>
        <v>141365</v>
      </c>
      <c r="E27" s="10">
        <f>SUM(E28,E30:E33)</f>
        <v>151249</v>
      </c>
      <c r="F27" s="11">
        <f t="shared" si="0"/>
        <v>106.99182966080714</v>
      </c>
      <c r="G27" s="11">
        <f t="shared" si="1"/>
        <v>16.357020317416357</v>
      </c>
    </row>
    <row r="28" spans="1:7">
      <c r="A28" s="14" t="s">
        <v>30</v>
      </c>
      <c r="B28" s="10">
        <v>20849</v>
      </c>
      <c r="C28" s="10">
        <v>22771</v>
      </c>
      <c r="D28" s="10">
        <v>22509</v>
      </c>
      <c r="E28" s="14">
        <v>24221</v>
      </c>
      <c r="F28" s="11">
        <f t="shared" si="0"/>
        <v>107.60584655026879</v>
      </c>
      <c r="G28" s="11">
        <f t="shared" si="1"/>
        <v>16.173437574943641</v>
      </c>
    </row>
    <row r="29" spans="1:7" ht="21.95" hidden="1">
      <c r="A29" s="14" t="s">
        <v>31</v>
      </c>
      <c r="B29" s="10"/>
      <c r="C29" s="10"/>
      <c r="D29" s="10"/>
      <c r="E29" s="14"/>
      <c r="F29" s="11" t="e">
        <f t="shared" si="0"/>
        <v>#DIV/0!</v>
      </c>
      <c r="G29" s="11" t="e">
        <f t="shared" si="1"/>
        <v>#DIV/0!</v>
      </c>
    </row>
    <row r="30" spans="1:7">
      <c r="A30" s="14" t="s">
        <v>32</v>
      </c>
      <c r="B30" s="10">
        <v>29542</v>
      </c>
      <c r="C30" s="10">
        <v>29541</v>
      </c>
      <c r="D30" s="10">
        <v>29541</v>
      </c>
      <c r="E30" s="14">
        <v>34939</v>
      </c>
      <c r="F30" s="11">
        <f t="shared" si="0"/>
        <v>118.27290883856337</v>
      </c>
      <c r="G30" s="11">
        <f t="shared" si="1"/>
        <v>18.268905287387447</v>
      </c>
    </row>
    <row r="31" spans="1:7">
      <c r="A31" s="14" t="s">
        <v>33</v>
      </c>
      <c r="B31" s="10">
        <v>6616</v>
      </c>
      <c r="C31" s="10">
        <v>6616</v>
      </c>
      <c r="D31" s="10">
        <v>6616</v>
      </c>
      <c r="E31" s="14">
        <v>8214</v>
      </c>
      <c r="F31" s="11">
        <f t="shared" si="0"/>
        <v>124.15356711003626</v>
      </c>
      <c r="G31" s="11">
        <f t="shared" si="1"/>
        <v>24.153567110036274</v>
      </c>
    </row>
    <row r="32" spans="1:7" ht="27">
      <c r="A32" s="17" t="s">
        <v>34</v>
      </c>
      <c r="B32" s="10">
        <v>72896</v>
      </c>
      <c r="C32" s="10">
        <v>82615</v>
      </c>
      <c r="D32" s="10">
        <v>82615</v>
      </c>
      <c r="E32" s="14">
        <v>83502</v>
      </c>
      <c r="F32" s="11">
        <f t="shared" si="0"/>
        <v>101.07365490528355</v>
      </c>
      <c r="G32" s="11">
        <f t="shared" si="1"/>
        <v>14.549495171202809</v>
      </c>
    </row>
    <row r="33" spans="1:7">
      <c r="A33" s="14" t="s">
        <v>35</v>
      </c>
      <c r="B33" s="10">
        <v>84</v>
      </c>
      <c r="C33" s="10">
        <v>84</v>
      </c>
      <c r="D33" s="10">
        <v>84</v>
      </c>
      <c r="E33" s="14">
        <v>373</v>
      </c>
      <c r="F33" s="11">
        <f t="shared" si="0"/>
        <v>444.04761904761909</v>
      </c>
      <c r="G33" s="11">
        <f t="shared" si="1"/>
        <v>344.04761904761909</v>
      </c>
    </row>
    <row r="34" spans="1:7">
      <c r="A34" s="18" t="s">
        <v>36</v>
      </c>
      <c r="B34" s="10">
        <f>SUM(B7,B27)</f>
        <v>469917</v>
      </c>
      <c r="C34" s="10">
        <f>SUM(C7,C27)</f>
        <v>512210</v>
      </c>
      <c r="D34" s="10">
        <f>SUM(D7,D27)</f>
        <v>509430</v>
      </c>
      <c r="E34" s="10">
        <f>SUM(E7,E27)</f>
        <v>509451</v>
      </c>
      <c r="F34" s="11">
        <f t="shared" si="0"/>
        <v>100.00412225428418</v>
      </c>
      <c r="G34" s="11">
        <v>10.23</v>
      </c>
    </row>
    <row r="35" spans="1:7">
      <c r="A35" s="9" t="s">
        <v>37</v>
      </c>
      <c r="B35" s="14">
        <v>50000</v>
      </c>
      <c r="C35" s="14">
        <f>C36</f>
        <v>0</v>
      </c>
      <c r="D35" s="14">
        <v>48122</v>
      </c>
      <c r="E35" s="14">
        <f>E36</f>
        <v>48122</v>
      </c>
      <c r="F35" s="11">
        <f t="shared" si="0"/>
        <v>100</v>
      </c>
      <c r="G35" s="11">
        <f t="shared" si="1"/>
        <v>-3.7560000000000002</v>
      </c>
    </row>
    <row r="36" spans="1:7">
      <c r="A36" s="14" t="s">
        <v>38</v>
      </c>
      <c r="B36" s="14">
        <v>50000</v>
      </c>
      <c r="C36" s="14"/>
      <c r="D36" s="14">
        <v>48122</v>
      </c>
      <c r="E36" s="14">
        <v>48122</v>
      </c>
      <c r="F36" s="11">
        <f t="shared" si="0"/>
        <v>100</v>
      </c>
      <c r="G36" s="11">
        <f t="shared" si="1"/>
        <v>-3.7560000000000002</v>
      </c>
    </row>
    <row r="37" spans="1:7">
      <c r="A37" s="9" t="s">
        <v>39</v>
      </c>
      <c r="B37" s="14">
        <v>192829</v>
      </c>
      <c r="C37" s="14">
        <f>SUM(C38:C41)</f>
        <v>212980</v>
      </c>
      <c r="D37" s="14">
        <f>SUM(D38:D41)</f>
        <v>244174</v>
      </c>
      <c r="E37" s="14">
        <f>SUM(E38:E41)</f>
        <v>232565</v>
      </c>
      <c r="F37" s="11">
        <f t="shared" si="0"/>
        <v>95.245603545012983</v>
      </c>
      <c r="G37" s="11">
        <f t="shared" si="1"/>
        <v>20.606858926821172</v>
      </c>
    </row>
    <row r="38" spans="1:7">
      <c r="A38" s="14" t="s">
        <v>40</v>
      </c>
      <c r="B38" s="14">
        <v>32432</v>
      </c>
      <c r="C38" s="14">
        <v>32432</v>
      </c>
      <c r="D38" s="14">
        <v>32432</v>
      </c>
      <c r="E38" s="14">
        <v>27890</v>
      </c>
      <c r="F38" s="11">
        <f t="shared" si="0"/>
        <v>85.99531327084361</v>
      </c>
      <c r="G38" s="11">
        <f t="shared" si="1"/>
        <v>-14.004686729156388</v>
      </c>
    </row>
    <row r="39" spans="1:7">
      <c r="A39" s="14" t="s">
        <v>41</v>
      </c>
      <c r="B39" s="14">
        <v>38719</v>
      </c>
      <c r="C39" s="14">
        <v>38719</v>
      </c>
      <c r="D39" s="14">
        <v>38719</v>
      </c>
      <c r="E39" s="14">
        <v>58530</v>
      </c>
      <c r="F39" s="11">
        <f t="shared" si="0"/>
        <v>151.1660941656551</v>
      </c>
      <c r="G39" s="11">
        <f t="shared" si="1"/>
        <v>51.16609416565511</v>
      </c>
    </row>
    <row r="40" spans="1:7">
      <c r="A40" s="14" t="s">
        <v>42</v>
      </c>
      <c r="B40" s="14">
        <v>90260</v>
      </c>
      <c r="C40" s="14">
        <v>84196</v>
      </c>
      <c r="D40" s="14">
        <v>115390</v>
      </c>
      <c r="E40" s="14">
        <v>116504</v>
      </c>
      <c r="F40" s="11">
        <f t="shared" si="0"/>
        <v>100.96542161365802</v>
      </c>
      <c r="G40" s="11">
        <f t="shared" si="1"/>
        <v>29.076002658985157</v>
      </c>
    </row>
    <row r="41" spans="1:7">
      <c r="A41" s="14" t="s">
        <v>43</v>
      </c>
      <c r="B41" s="14">
        <v>31418</v>
      </c>
      <c r="C41" s="14">
        <v>57633</v>
      </c>
      <c r="D41" s="14">
        <v>57633</v>
      </c>
      <c r="E41" s="14">
        <v>29641</v>
      </c>
      <c r="F41" s="11">
        <f t="shared" si="0"/>
        <v>51.430603994239412</v>
      </c>
      <c r="G41" s="11">
        <f t="shared" si="1"/>
        <v>-5.6559933795913171</v>
      </c>
    </row>
    <row r="42" spans="1:7">
      <c r="A42" s="18" t="s">
        <v>44</v>
      </c>
      <c r="B42" s="10">
        <f>SUM(B34,B35,B37)</f>
        <v>712746</v>
      </c>
      <c r="C42" s="10">
        <f>SUM(C34,C35,C37)</f>
        <v>725190</v>
      </c>
      <c r="D42" s="10">
        <f>SUM(D34,D35,D37)</f>
        <v>801726</v>
      </c>
      <c r="E42" s="10">
        <f>SUM(E34,E35,E37)</f>
        <v>790138</v>
      </c>
      <c r="F42" s="11">
        <f t="shared" si="0"/>
        <v>98.554618410778744</v>
      </c>
      <c r="G42" s="11">
        <f t="shared" si="1"/>
        <v>10.858286121563642</v>
      </c>
    </row>
  </sheetData>
  <mergeCells count="7">
    <mergeCell ref="A2:G2"/>
    <mergeCell ref="F3:G3"/>
    <mergeCell ref="A4:A5"/>
    <mergeCell ref="B4:B5"/>
    <mergeCell ref="C4:C5"/>
    <mergeCell ref="D4:D5"/>
    <mergeCell ref="E4:G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001</cp:lastModifiedBy>
  <cp:lastPrinted>2017-08-11T08:09:17Z</cp:lastPrinted>
  <dcterms:created xsi:type="dcterms:W3CDTF">2017-08-10T06:15:04Z</dcterms:created>
  <dcterms:modified xsi:type="dcterms:W3CDTF">2017-08-11T08:09:19Z</dcterms:modified>
</cp:coreProperties>
</file>