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560" windowHeight="1153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<sst xmlns="http://schemas.openxmlformats.org/spreadsheetml/2006/main" count="51">
  <si>
    <t>附表1</t>
  </si>
  <si>
    <t>2021年章丘区一般公共预算收入决算情况表</t>
  </si>
  <si>
    <t>单位：万元</t>
  </si>
  <si>
    <t>项        目</t>
  </si>
  <si>
    <t>2020年
决算数</t>
  </si>
  <si>
    <r>
      <t>202</t>
    </r>
    <r>
      <rPr>
        <b/>
        <sz val="11"/>
        <rFont val="宋体"/>
        <charset val="134"/>
      </rPr>
      <t>1</t>
    </r>
    <r>
      <rPr>
        <b/>
        <sz val="11"/>
        <rFont val="宋体"/>
        <charset val="134"/>
      </rPr>
      <t>年预算数</t>
    </r>
  </si>
  <si>
    <r>
      <t>202</t>
    </r>
    <r>
      <rPr>
        <b/>
        <sz val="11"/>
        <rFont val="宋体"/>
        <charset val="134"/>
      </rPr>
      <t>1</t>
    </r>
    <r>
      <rPr>
        <b/>
        <sz val="11"/>
        <rFont val="宋体"/>
        <charset val="134"/>
      </rPr>
      <t>年调整预算数</t>
    </r>
  </si>
  <si>
    <r>
      <t>202</t>
    </r>
    <r>
      <rPr>
        <b/>
        <sz val="11"/>
        <rFont val="宋体"/>
        <charset val="134"/>
      </rPr>
      <t>1</t>
    </r>
    <r>
      <rPr>
        <b/>
        <sz val="11"/>
        <rFont val="宋体"/>
        <charset val="134"/>
      </rPr>
      <t>年决算数</t>
    </r>
  </si>
  <si>
    <t>金额</t>
  </si>
  <si>
    <t>占调整预算%</t>
  </si>
  <si>
    <t>比上年增长%</t>
  </si>
  <si>
    <t>一、税收收入</t>
  </si>
  <si>
    <t xml:space="preserve"> 1.增值税 </t>
  </si>
  <si>
    <t xml:space="preserve"> 2.企业所得税</t>
  </si>
  <si>
    <t xml:space="preserve"> 3.个人所得税</t>
  </si>
  <si>
    <t xml:space="preserve"> 4.资源税</t>
  </si>
  <si>
    <t xml:space="preserve">   其中：水资源税</t>
  </si>
  <si>
    <t xml:space="preserve"> 5.城建税</t>
  </si>
  <si>
    <t xml:space="preserve"> 6.房产税</t>
  </si>
  <si>
    <t xml:space="preserve"> 7.印花税</t>
  </si>
  <si>
    <t xml:space="preserve"> 8.城镇土地使用税</t>
  </si>
  <si>
    <t xml:space="preserve"> 9.土地增值税</t>
  </si>
  <si>
    <t xml:space="preserve"> 10.车船税</t>
  </si>
  <si>
    <t xml:space="preserve"> 11.耕地占用税</t>
  </si>
  <si>
    <t xml:space="preserve"> 12.契税</t>
  </si>
  <si>
    <t xml:space="preserve"> 13.环境保护税</t>
  </si>
  <si>
    <t xml:space="preserve"> 14.其他税收收入</t>
  </si>
  <si>
    <t>二、非税收入</t>
  </si>
  <si>
    <t xml:space="preserve"> 1.专项收入</t>
  </si>
  <si>
    <t xml:space="preserve">    其中：教育费附加</t>
  </si>
  <si>
    <t xml:space="preserve">          地方教育附加</t>
  </si>
  <si>
    <t xml:space="preserve">          水利建设专项</t>
  </si>
  <si>
    <t xml:space="preserve">          森林植被恢复费</t>
  </si>
  <si>
    <t xml:space="preserve">          残疾人保障金</t>
  </si>
  <si>
    <t xml:space="preserve"> 2.行政事业性收费</t>
  </si>
  <si>
    <t xml:space="preserve"> 3.罚没收入</t>
  </si>
  <si>
    <t xml:space="preserve"> 4.国有资源（资产）有偿使用收入</t>
  </si>
  <si>
    <t xml:space="preserve"> 5.捐赠收入</t>
  </si>
  <si>
    <t xml:space="preserve"> 6.政府住房基金收入</t>
  </si>
  <si>
    <t xml:space="preserve"> 7.其他收入</t>
  </si>
  <si>
    <t>本年收入合计</t>
  </si>
  <si>
    <t>债务转贷收入</t>
  </si>
  <si>
    <t xml:space="preserve">      地方政府一般再融资债券转贷收入</t>
  </si>
  <si>
    <t>转移性收入</t>
  </si>
  <si>
    <t xml:space="preserve">      返还性收入</t>
  </si>
  <si>
    <t xml:space="preserve">      专项转移支付收入</t>
  </si>
  <si>
    <t xml:space="preserve">      一般性转移支付收入</t>
  </si>
  <si>
    <t xml:space="preserve">      动用预算调节基金</t>
  </si>
  <si>
    <t xml:space="preserve">      上年结转收入</t>
  </si>
  <si>
    <t xml:space="preserve">      调入资金</t>
  </si>
  <si>
    <t>收 入 总 计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</si>
</sst>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"/>
    <numFmt numFmtId="177" formatCode="0.00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sz val="18"/>
      <name val="方正小标宋简体"/>
      <family val="4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10" borderId="1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30" borderId="17" applyNumberFormat="0" applyFon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7" fillId="18" borderId="13" applyNumberFormat="0" applyAlignment="0" applyProtection="0">
      <alignment vertical="center"/>
    </xf>
    <xf numFmtId="0" fontId="19" fillId="18" borderId="12" applyNumberFormat="0" applyAlignment="0" applyProtection="0">
      <alignment vertical="center"/>
    </xf>
    <xf numFmtId="0" fontId="22" fillId="27" borderId="15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right" vertical="center"/>
    </xf>
    <xf numFmtId="176" fontId="5" fillId="0" borderId="9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left" vertical="center"/>
    </xf>
    <xf numFmtId="1" fontId="6" fillId="0" borderId="9" xfId="0" applyNumberFormat="1" applyFont="1" applyFill="1" applyBorder="1" applyAlignment="1">
      <alignment horizontal="center" vertical="center"/>
    </xf>
    <xf numFmtId="1" fontId="6" fillId="0" borderId="9" xfId="0" applyNumberFormat="1" applyFont="1" applyFill="1" applyBorder="1" applyAlignment="1">
      <alignment horizontal="right" vertical="center"/>
    </xf>
    <xf numFmtId="176" fontId="6" fillId="0" borderId="9" xfId="0" applyNumberFormat="1" applyFont="1" applyFill="1" applyBorder="1" applyAlignment="1">
      <alignment horizontal="center" vertical="center"/>
    </xf>
    <xf numFmtId="1" fontId="6" fillId="0" borderId="9" xfId="49" applyNumberFormat="1" applyFont="1" applyFill="1" applyBorder="1" applyAlignment="1" applyProtection="1">
      <alignment horizontal="center" vertical="center"/>
    </xf>
    <xf numFmtId="1" fontId="6" fillId="0" borderId="10" xfId="0" applyNumberFormat="1" applyFont="1" applyFill="1" applyBorder="1" applyAlignment="1">
      <alignment horizontal="right" vertical="center"/>
    </xf>
    <xf numFmtId="1" fontId="6" fillId="0" borderId="9" xfId="49" applyNumberFormat="1" applyFont="1" applyFill="1" applyBorder="1" applyAlignment="1" applyProtection="1">
      <alignment horizontal="right" vertical="center"/>
    </xf>
    <xf numFmtId="0" fontId="5" fillId="0" borderId="9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left" vertical="center" wrapText="1"/>
    </xf>
    <xf numFmtId="1" fontId="6" fillId="0" borderId="9" xfId="49" applyNumberFormat="1" applyFont="1" applyFill="1" applyBorder="1" applyAlignment="1" applyProtection="1">
      <alignment horizontal="center" vertical="center" wrapText="1"/>
    </xf>
    <xf numFmtId="1" fontId="6" fillId="0" borderId="9" xfId="0" applyNumberFormat="1" applyFont="1" applyFill="1" applyBorder="1" applyAlignment="1">
      <alignment horizontal="right" vertical="center" wrapText="1"/>
    </xf>
    <xf numFmtId="1" fontId="6" fillId="0" borderId="9" xfId="49" applyNumberFormat="1" applyFont="1" applyFill="1" applyBorder="1" applyAlignment="1" applyProtection="1">
      <alignment horizontal="right" vertical="center" wrapText="1"/>
    </xf>
    <xf numFmtId="0" fontId="6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1 3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5"/>
  <sheetViews>
    <sheetView tabSelected="1" workbookViewId="0">
      <selection activeCell="I10" sqref="I10"/>
    </sheetView>
  </sheetViews>
  <sheetFormatPr defaultColWidth="9" defaultRowHeight="14.25" outlineLevelCol="6"/>
  <cols>
    <col min="1" max="1" width="28.5833333333333" style="1" customWidth="1"/>
    <col min="2" max="7" width="8.58333333333333" style="3" customWidth="1"/>
    <col min="8" max="16384" width="9" style="1"/>
  </cols>
  <sheetData>
    <row r="1" s="1" customFormat="1" spans="1:7">
      <c r="A1" s="1" t="s">
        <v>0</v>
      </c>
      <c r="B1" s="3"/>
      <c r="C1" s="3"/>
      <c r="D1" s="3"/>
      <c r="E1" s="3"/>
      <c r="F1" s="3"/>
      <c r="G1" s="3"/>
    </row>
    <row r="2" s="2" customFormat="1" ht="29.25" customHeight="1" spans="1:7">
      <c r="A2" s="4" t="s">
        <v>1</v>
      </c>
      <c r="B2" s="4"/>
      <c r="C2" s="4"/>
      <c r="D2" s="4"/>
      <c r="E2" s="4"/>
      <c r="F2" s="4"/>
      <c r="G2" s="4"/>
    </row>
    <row r="3" s="1" customFormat="1" ht="20.25" customHeight="1" spans="1:7">
      <c r="A3" s="2"/>
      <c r="B3" s="3"/>
      <c r="C3" s="5"/>
      <c r="D3" s="5"/>
      <c r="E3" s="3"/>
      <c r="F3" s="6" t="s">
        <v>2</v>
      </c>
      <c r="G3" s="6"/>
    </row>
    <row r="4" s="1" customFormat="1" ht="22" customHeight="1" spans="1:7">
      <c r="A4" s="7" t="s">
        <v>3</v>
      </c>
      <c r="B4" s="8" t="s">
        <v>4</v>
      </c>
      <c r="C4" s="8" t="s">
        <v>5</v>
      </c>
      <c r="D4" s="8" t="s">
        <v>6</v>
      </c>
      <c r="E4" s="9" t="s">
        <v>7</v>
      </c>
      <c r="F4" s="9"/>
      <c r="G4" s="10"/>
    </row>
    <row r="5" s="1" customFormat="1" ht="30" customHeight="1" spans="1:7">
      <c r="A5" s="11"/>
      <c r="B5" s="12"/>
      <c r="C5" s="13"/>
      <c r="D5" s="13"/>
      <c r="E5" s="14" t="s">
        <v>8</v>
      </c>
      <c r="F5" s="8" t="s">
        <v>9</v>
      </c>
      <c r="G5" s="15" t="s">
        <v>10</v>
      </c>
    </row>
    <row r="6" s="1" customFormat="1" ht="15" customHeight="1" spans="1:7">
      <c r="A6" s="16" t="s">
        <v>11</v>
      </c>
      <c r="B6" s="17">
        <f>SUM(B7,B8:B10,B12:B21)</f>
        <v>567492</v>
      </c>
      <c r="C6" s="18">
        <f>SUM(C7,C8:C10,C12:C21)</f>
        <v>641258</v>
      </c>
      <c r="D6" s="18">
        <f>SUM(D7,D8:D10,D12:D21)</f>
        <v>641258</v>
      </c>
      <c r="E6" s="18">
        <f>SUM(E7,E8:E10,E12:E21)</f>
        <v>610435</v>
      </c>
      <c r="F6" s="19">
        <f t="shared" ref="F6:F20" si="0">E6/D6*100</f>
        <v>95.1933543129286</v>
      </c>
      <c r="G6" s="19">
        <f t="shared" ref="G6:G31" si="1">(E6-B6)/B6*100</f>
        <v>7.5671551317023</v>
      </c>
    </row>
    <row r="7" s="1" customFormat="1" ht="15" customHeight="1" spans="1:7">
      <c r="A7" s="20" t="s">
        <v>12</v>
      </c>
      <c r="B7" s="21">
        <v>223577</v>
      </c>
      <c r="C7" s="22">
        <v>252641</v>
      </c>
      <c r="D7" s="22">
        <v>252641</v>
      </c>
      <c r="E7" s="22">
        <v>240476</v>
      </c>
      <c r="F7" s="23">
        <f t="shared" si="0"/>
        <v>95.1848670643324</v>
      </c>
      <c r="G7" s="23">
        <f t="shared" si="1"/>
        <v>7.55846978893178</v>
      </c>
    </row>
    <row r="8" s="1" customFormat="1" ht="15" customHeight="1" spans="1:7">
      <c r="A8" s="20" t="s">
        <v>13</v>
      </c>
      <c r="B8" s="24">
        <v>88909</v>
      </c>
      <c r="C8" s="25">
        <v>100467</v>
      </c>
      <c r="D8" s="22">
        <v>100467</v>
      </c>
      <c r="E8" s="26">
        <v>107893</v>
      </c>
      <c r="F8" s="23">
        <f t="shared" si="0"/>
        <v>107.391481780087</v>
      </c>
      <c r="G8" s="23">
        <f t="shared" si="1"/>
        <v>21.3521690717475</v>
      </c>
    </row>
    <row r="9" s="1" customFormat="1" ht="15" customHeight="1" spans="1:7">
      <c r="A9" s="20" t="s">
        <v>14</v>
      </c>
      <c r="B9" s="24">
        <v>13706</v>
      </c>
      <c r="C9" s="25">
        <v>15488</v>
      </c>
      <c r="D9" s="22">
        <v>15488</v>
      </c>
      <c r="E9" s="26">
        <v>18766</v>
      </c>
      <c r="F9" s="23">
        <f t="shared" si="0"/>
        <v>121.164772727273</v>
      </c>
      <c r="G9" s="23">
        <f t="shared" si="1"/>
        <v>36.9181380417335</v>
      </c>
    </row>
    <row r="10" s="1" customFormat="1" ht="15" customHeight="1" spans="1:7">
      <c r="A10" s="20" t="s">
        <v>15</v>
      </c>
      <c r="B10" s="24">
        <v>6941</v>
      </c>
      <c r="C10" s="25">
        <v>7843</v>
      </c>
      <c r="D10" s="22">
        <v>7843</v>
      </c>
      <c r="E10" s="26">
        <v>9439</v>
      </c>
      <c r="F10" s="23">
        <f t="shared" si="0"/>
        <v>120.349356113732</v>
      </c>
      <c r="G10" s="23">
        <f t="shared" si="1"/>
        <v>35.9890505690823</v>
      </c>
    </row>
    <row r="11" s="1" customFormat="1" ht="15" customHeight="1" spans="1:7">
      <c r="A11" s="20" t="s">
        <v>16</v>
      </c>
      <c r="B11" s="24">
        <v>4029</v>
      </c>
      <c r="C11" s="25">
        <v>4553</v>
      </c>
      <c r="D11" s="22">
        <v>4553</v>
      </c>
      <c r="E11" s="26">
        <v>4307</v>
      </c>
      <c r="F11" s="23">
        <f t="shared" si="0"/>
        <v>94.5969690314079</v>
      </c>
      <c r="G11" s="23">
        <f t="shared" si="1"/>
        <v>6.8999751799454</v>
      </c>
    </row>
    <row r="12" s="1" customFormat="1" ht="15" customHeight="1" spans="1:7">
      <c r="A12" s="20" t="s">
        <v>17</v>
      </c>
      <c r="B12" s="24">
        <v>34067</v>
      </c>
      <c r="C12" s="25">
        <v>38496</v>
      </c>
      <c r="D12" s="22">
        <v>38496</v>
      </c>
      <c r="E12" s="26">
        <v>36068</v>
      </c>
      <c r="F12" s="23">
        <f t="shared" si="0"/>
        <v>93.69285120532</v>
      </c>
      <c r="G12" s="23">
        <f t="shared" si="1"/>
        <v>5.87371943523058</v>
      </c>
    </row>
    <row r="13" s="1" customFormat="1" ht="15" customHeight="1" spans="1:7">
      <c r="A13" s="20" t="s">
        <v>18</v>
      </c>
      <c r="B13" s="24">
        <v>14129</v>
      </c>
      <c r="C13" s="25">
        <v>15966</v>
      </c>
      <c r="D13" s="22">
        <v>15966</v>
      </c>
      <c r="E13" s="26">
        <v>17845</v>
      </c>
      <c r="F13" s="23">
        <f t="shared" si="0"/>
        <v>111.768758612051</v>
      </c>
      <c r="G13" s="23">
        <f t="shared" si="1"/>
        <v>26.3005166678463</v>
      </c>
    </row>
    <row r="14" s="1" customFormat="1" ht="15" customHeight="1" spans="1:7">
      <c r="A14" s="20" t="s">
        <v>19</v>
      </c>
      <c r="B14" s="21">
        <v>11945</v>
      </c>
      <c r="C14" s="25">
        <v>13498</v>
      </c>
      <c r="D14" s="22">
        <v>13498</v>
      </c>
      <c r="E14" s="22">
        <v>13991</v>
      </c>
      <c r="F14" s="23">
        <f t="shared" si="0"/>
        <v>103.652392947103</v>
      </c>
      <c r="G14" s="23">
        <f t="shared" si="1"/>
        <v>17.1285056509</v>
      </c>
    </row>
    <row r="15" s="1" customFormat="1" ht="15" customHeight="1" spans="1:7">
      <c r="A15" s="20" t="s">
        <v>20</v>
      </c>
      <c r="B15" s="24">
        <v>52314</v>
      </c>
      <c r="C15" s="25">
        <v>59114</v>
      </c>
      <c r="D15" s="22">
        <v>59114</v>
      </c>
      <c r="E15" s="26">
        <v>49331</v>
      </c>
      <c r="F15" s="23">
        <f t="shared" si="0"/>
        <v>83.4506208343201</v>
      </c>
      <c r="G15" s="23">
        <f t="shared" si="1"/>
        <v>-5.70210651068548</v>
      </c>
    </row>
    <row r="16" s="1" customFormat="1" ht="15" customHeight="1" spans="1:7">
      <c r="A16" s="20" t="s">
        <v>21</v>
      </c>
      <c r="B16" s="24">
        <v>41328</v>
      </c>
      <c r="C16" s="25">
        <v>46701</v>
      </c>
      <c r="D16" s="22">
        <v>46701</v>
      </c>
      <c r="E16" s="26">
        <v>37873</v>
      </c>
      <c r="F16" s="23">
        <f t="shared" si="0"/>
        <v>81.0967645232436</v>
      </c>
      <c r="G16" s="23">
        <f t="shared" si="1"/>
        <v>-8.35994967092528</v>
      </c>
    </row>
    <row r="17" s="1" customFormat="1" ht="15" customHeight="1" spans="1:7">
      <c r="A17" s="20" t="s">
        <v>22</v>
      </c>
      <c r="B17" s="21">
        <v>3485</v>
      </c>
      <c r="C17" s="25">
        <v>3938</v>
      </c>
      <c r="D17" s="22">
        <v>3938</v>
      </c>
      <c r="E17" s="22">
        <v>4385</v>
      </c>
      <c r="F17" s="23">
        <f t="shared" si="0"/>
        <v>111.35093956323</v>
      </c>
      <c r="G17" s="23">
        <f t="shared" si="1"/>
        <v>25.8249641319943</v>
      </c>
    </row>
    <row r="18" s="1" customFormat="1" ht="15" customHeight="1" spans="1:7">
      <c r="A18" s="20" t="s">
        <v>23</v>
      </c>
      <c r="B18" s="24">
        <v>9105</v>
      </c>
      <c r="C18" s="25">
        <v>10290</v>
      </c>
      <c r="D18" s="22">
        <v>10290</v>
      </c>
      <c r="E18" s="26">
        <v>2554</v>
      </c>
      <c r="F18" s="23">
        <f t="shared" si="0"/>
        <v>24.8202137998056</v>
      </c>
      <c r="G18" s="23">
        <f t="shared" si="1"/>
        <v>-71.9494783086216</v>
      </c>
    </row>
    <row r="19" s="1" customFormat="1" ht="15" customHeight="1" spans="1:7">
      <c r="A19" s="20" t="s">
        <v>24</v>
      </c>
      <c r="B19" s="24">
        <v>66646</v>
      </c>
      <c r="C19" s="22">
        <v>75310</v>
      </c>
      <c r="D19" s="22">
        <v>75310</v>
      </c>
      <c r="E19" s="26">
        <v>70524</v>
      </c>
      <c r="F19" s="23">
        <f t="shared" si="0"/>
        <v>93.6449342716771</v>
      </c>
      <c r="G19" s="23">
        <f t="shared" si="1"/>
        <v>5.81880382918705</v>
      </c>
    </row>
    <row r="20" s="1" customFormat="1" ht="15" customHeight="1" spans="1:7">
      <c r="A20" s="20" t="s">
        <v>25</v>
      </c>
      <c r="B20" s="24">
        <v>1333</v>
      </c>
      <c r="C20" s="26">
        <v>1506</v>
      </c>
      <c r="D20" s="22">
        <v>1506</v>
      </c>
      <c r="E20" s="26">
        <v>1224</v>
      </c>
      <c r="F20" s="23">
        <f t="shared" si="0"/>
        <v>81.2749003984064</v>
      </c>
      <c r="G20" s="23">
        <f t="shared" si="1"/>
        <v>-8.17704426106527</v>
      </c>
    </row>
    <row r="21" s="1" customFormat="1" ht="15" customHeight="1" spans="1:7">
      <c r="A21" s="20" t="s">
        <v>26</v>
      </c>
      <c r="B21" s="24">
        <v>7</v>
      </c>
      <c r="C21" s="25"/>
      <c r="D21" s="22"/>
      <c r="E21" s="26">
        <v>66</v>
      </c>
      <c r="F21" s="23"/>
      <c r="G21" s="23">
        <f t="shared" si="1"/>
        <v>842.857142857143</v>
      </c>
    </row>
    <row r="22" s="1" customFormat="1" ht="15" customHeight="1" spans="1:7">
      <c r="A22" s="27" t="s">
        <v>27</v>
      </c>
      <c r="B22" s="17">
        <f>SUM(B23,B29:B34)</f>
        <v>132978</v>
      </c>
      <c r="C22" s="18">
        <f>SUM(C23,C29:C34)</f>
        <v>122254</v>
      </c>
      <c r="D22" s="18">
        <f>SUM(D23,D29:D34)</f>
        <v>122254</v>
      </c>
      <c r="E22" s="18">
        <f>SUM(E23,E29:E34)</f>
        <v>160054</v>
      </c>
      <c r="F22" s="19">
        <f t="shared" ref="F22:F31" si="2">E22/D22*100</f>
        <v>130.919233726504</v>
      </c>
      <c r="G22" s="19">
        <f t="shared" si="1"/>
        <v>20.3612627652694</v>
      </c>
    </row>
    <row r="23" s="1" customFormat="1" ht="15" customHeight="1" spans="1:7">
      <c r="A23" s="20" t="s">
        <v>28</v>
      </c>
      <c r="B23" s="24">
        <f>SUM(B24:B28)</f>
        <v>28498</v>
      </c>
      <c r="C23" s="26">
        <f>SUM(C24:C28)</f>
        <v>31979</v>
      </c>
      <c r="D23" s="26">
        <v>31979</v>
      </c>
      <c r="E23" s="26">
        <f>SUM(E24:E28)</f>
        <v>26916</v>
      </c>
      <c r="F23" s="23">
        <f t="shared" si="2"/>
        <v>84.1677350761437</v>
      </c>
      <c r="G23" s="23">
        <f t="shared" si="1"/>
        <v>-5.55126675556179</v>
      </c>
    </row>
    <row r="24" s="1" customFormat="1" ht="15" customHeight="1" spans="1:7">
      <c r="A24" s="20" t="s">
        <v>29</v>
      </c>
      <c r="B24" s="21">
        <v>14487</v>
      </c>
      <c r="C24" s="25">
        <v>16370</v>
      </c>
      <c r="D24" s="22">
        <v>16370</v>
      </c>
      <c r="E24" s="22">
        <v>15320</v>
      </c>
      <c r="F24" s="23">
        <f t="shared" si="2"/>
        <v>93.5858277336591</v>
      </c>
      <c r="G24" s="23">
        <f t="shared" si="1"/>
        <v>5.74998274314903</v>
      </c>
    </row>
    <row r="25" s="1" customFormat="1" ht="15" customHeight="1" spans="1:7">
      <c r="A25" s="20" t="s">
        <v>30</v>
      </c>
      <c r="B25" s="21">
        <v>7722</v>
      </c>
      <c r="C25" s="22">
        <v>8726</v>
      </c>
      <c r="D25" s="22">
        <v>8726</v>
      </c>
      <c r="E25" s="22">
        <v>8172</v>
      </c>
      <c r="F25" s="23">
        <f t="shared" si="2"/>
        <v>93.651157460463</v>
      </c>
      <c r="G25" s="23">
        <f t="shared" si="1"/>
        <v>5.82750582750583</v>
      </c>
    </row>
    <row r="26" s="1" customFormat="1" ht="15" customHeight="1" spans="1:7">
      <c r="A26" s="20" t="s">
        <v>31</v>
      </c>
      <c r="B26" s="21">
        <v>4024</v>
      </c>
      <c r="C26" s="22">
        <v>4547</v>
      </c>
      <c r="D26" s="22">
        <v>4547</v>
      </c>
      <c r="E26" s="22">
        <v>428</v>
      </c>
      <c r="F26" s="23">
        <f t="shared" si="2"/>
        <v>9.41279964811964</v>
      </c>
      <c r="G26" s="23">
        <f t="shared" si="1"/>
        <v>-89.3638170974155</v>
      </c>
    </row>
    <row r="27" s="1" customFormat="1" ht="15" customHeight="1" spans="1:7">
      <c r="A27" s="20" t="s">
        <v>32</v>
      </c>
      <c r="B27" s="21">
        <v>1476</v>
      </c>
      <c r="C27" s="22">
        <v>1476</v>
      </c>
      <c r="D27" s="22">
        <v>1476</v>
      </c>
      <c r="E27" s="22">
        <v>1280</v>
      </c>
      <c r="F27" s="23">
        <f t="shared" si="2"/>
        <v>86.7208672086721</v>
      </c>
      <c r="G27" s="23">
        <f t="shared" si="1"/>
        <v>-13.2791327913279</v>
      </c>
    </row>
    <row r="28" s="1" customFormat="1" ht="15" customHeight="1" spans="1:7">
      <c r="A28" s="20" t="s">
        <v>33</v>
      </c>
      <c r="B28" s="21">
        <v>789</v>
      </c>
      <c r="C28" s="22">
        <v>860</v>
      </c>
      <c r="D28" s="22">
        <v>860</v>
      </c>
      <c r="E28" s="22">
        <v>1716</v>
      </c>
      <c r="F28" s="23">
        <f t="shared" si="2"/>
        <v>199.53488372093</v>
      </c>
      <c r="G28" s="23">
        <f t="shared" si="1"/>
        <v>117.490494296578</v>
      </c>
    </row>
    <row r="29" s="1" customFormat="1" ht="15" customHeight="1" spans="1:7">
      <c r="A29" s="20" t="s">
        <v>34</v>
      </c>
      <c r="B29" s="24">
        <v>55293</v>
      </c>
      <c r="C29" s="22">
        <v>49277</v>
      </c>
      <c r="D29" s="22">
        <v>49277</v>
      </c>
      <c r="E29" s="26">
        <v>26327</v>
      </c>
      <c r="F29" s="23">
        <f t="shared" si="2"/>
        <v>53.4265478823792</v>
      </c>
      <c r="G29" s="23">
        <f t="shared" si="1"/>
        <v>-52.3863780225345</v>
      </c>
    </row>
    <row r="30" s="1" customFormat="1" ht="15" customHeight="1" spans="1:7">
      <c r="A30" s="28" t="s">
        <v>35</v>
      </c>
      <c r="B30" s="24">
        <v>7614</v>
      </c>
      <c r="C30" s="22">
        <v>7600</v>
      </c>
      <c r="D30" s="22">
        <v>7600</v>
      </c>
      <c r="E30" s="26">
        <v>23373</v>
      </c>
      <c r="F30" s="23">
        <f t="shared" si="2"/>
        <v>307.539473684211</v>
      </c>
      <c r="G30" s="23">
        <f t="shared" si="1"/>
        <v>206.973995271868</v>
      </c>
    </row>
    <row r="31" s="1" customFormat="1" ht="15" customHeight="1" spans="1:7">
      <c r="A31" s="29" t="s">
        <v>36</v>
      </c>
      <c r="B31" s="30">
        <v>37148</v>
      </c>
      <c r="C31" s="22">
        <v>33018</v>
      </c>
      <c r="D31" s="31">
        <v>33018</v>
      </c>
      <c r="E31" s="32">
        <v>82826</v>
      </c>
      <c r="F31" s="23">
        <f t="shared" si="2"/>
        <v>250.851050941911</v>
      </c>
      <c r="G31" s="23">
        <f t="shared" si="1"/>
        <v>122.962205233122</v>
      </c>
    </row>
    <row r="32" s="1" customFormat="1" ht="15" customHeight="1" spans="1:7">
      <c r="A32" s="33" t="s">
        <v>37</v>
      </c>
      <c r="B32" s="30">
        <v>39</v>
      </c>
      <c r="C32" s="22"/>
      <c r="D32" s="31"/>
      <c r="E32" s="32">
        <v>2</v>
      </c>
      <c r="F32" s="23"/>
      <c r="G32" s="23"/>
    </row>
    <row r="33" s="1" customFormat="1" ht="15" customHeight="1" spans="1:7">
      <c r="A33" s="33" t="s">
        <v>38</v>
      </c>
      <c r="B33" s="30">
        <v>408</v>
      </c>
      <c r="C33" s="22">
        <v>380</v>
      </c>
      <c r="D33" s="31">
        <v>380</v>
      </c>
      <c r="E33" s="32">
        <v>422</v>
      </c>
      <c r="F33" s="23"/>
      <c r="G33" s="23">
        <f t="shared" ref="G33:G45" si="3">(E33-B33)/B33*100</f>
        <v>3.43137254901961</v>
      </c>
    </row>
    <row r="34" s="1" customFormat="1" ht="15" customHeight="1" spans="1:7">
      <c r="A34" s="28" t="s">
        <v>39</v>
      </c>
      <c r="B34" s="24">
        <v>3978</v>
      </c>
      <c r="C34" s="22"/>
      <c r="D34" s="22"/>
      <c r="E34" s="26">
        <v>188</v>
      </c>
      <c r="F34" s="23"/>
      <c r="G34" s="23"/>
    </row>
    <row r="35" s="1" customFormat="1" ht="15" customHeight="1" spans="1:7">
      <c r="A35" s="34" t="s">
        <v>40</v>
      </c>
      <c r="B35" s="17">
        <f>B22+B6</f>
        <v>700470</v>
      </c>
      <c r="C35" s="18">
        <f>C22+C6</f>
        <v>763512</v>
      </c>
      <c r="D35" s="18">
        <f>D22+D6</f>
        <v>763512</v>
      </c>
      <c r="E35" s="18">
        <f>E22+E6</f>
        <v>770489</v>
      </c>
      <c r="F35" s="19">
        <f t="shared" ref="F35:F39" si="4">E35/D35*100</f>
        <v>100.913803581345</v>
      </c>
      <c r="G35" s="19">
        <f t="shared" si="3"/>
        <v>9.99600268391223</v>
      </c>
    </row>
    <row r="36" s="1" customFormat="1" ht="15" customHeight="1" spans="1:7">
      <c r="A36" s="20" t="s">
        <v>41</v>
      </c>
      <c r="B36" s="21">
        <f>B37</f>
        <v>20073</v>
      </c>
      <c r="C36" s="22">
        <f>C37</f>
        <v>0</v>
      </c>
      <c r="D36" s="22">
        <f>D37</f>
        <v>46326</v>
      </c>
      <c r="E36" s="21">
        <f>E37</f>
        <v>46326</v>
      </c>
      <c r="F36" s="23">
        <f t="shared" si="4"/>
        <v>100</v>
      </c>
      <c r="G36" s="23">
        <f t="shared" si="3"/>
        <v>130.787625168136</v>
      </c>
    </row>
    <row r="37" s="1" customFormat="1" ht="15" customHeight="1" spans="1:7">
      <c r="A37" s="20" t="s">
        <v>42</v>
      </c>
      <c r="B37" s="21">
        <v>20073</v>
      </c>
      <c r="C37" s="22"/>
      <c r="D37" s="22">
        <v>46326</v>
      </c>
      <c r="E37" s="21">
        <v>46326</v>
      </c>
      <c r="F37" s="23">
        <f t="shared" si="4"/>
        <v>100</v>
      </c>
      <c r="G37" s="23">
        <f t="shared" si="3"/>
        <v>130.787625168136</v>
      </c>
    </row>
    <row r="38" s="1" customFormat="1" ht="15" customHeight="1" spans="1:7">
      <c r="A38" s="28" t="s">
        <v>43</v>
      </c>
      <c r="B38" s="21">
        <f>SUM(B39:B44)</f>
        <v>457602</v>
      </c>
      <c r="C38" s="22">
        <f>SUM(C39:C44)</f>
        <v>142715</v>
      </c>
      <c r="D38" s="22">
        <f>SUM(D39:D44)</f>
        <v>254853</v>
      </c>
      <c r="E38" s="21">
        <f>SUM(E39:E44)</f>
        <v>398764</v>
      </c>
      <c r="F38" s="23">
        <f t="shared" si="4"/>
        <v>156.468238553205</v>
      </c>
      <c r="G38" s="23">
        <f t="shared" si="3"/>
        <v>-12.8578983483464</v>
      </c>
    </row>
    <row r="39" s="1" customFormat="1" ht="15" customHeight="1" spans="1:7">
      <c r="A39" s="20" t="s">
        <v>44</v>
      </c>
      <c r="B39" s="21">
        <v>26562</v>
      </c>
      <c r="C39" s="22">
        <v>26562</v>
      </c>
      <c r="D39" s="22">
        <v>26562</v>
      </c>
      <c r="E39" s="21">
        <v>26562</v>
      </c>
      <c r="F39" s="23">
        <f t="shared" si="4"/>
        <v>100</v>
      </c>
      <c r="G39" s="23">
        <f t="shared" si="3"/>
        <v>0</v>
      </c>
    </row>
    <row r="40" s="1" customFormat="1" ht="15" customHeight="1" spans="1:7">
      <c r="A40" s="20" t="s">
        <v>45</v>
      </c>
      <c r="B40" s="21">
        <v>113121</v>
      </c>
      <c r="C40" s="22"/>
      <c r="D40" s="22"/>
      <c r="E40" s="21">
        <v>118093</v>
      </c>
      <c r="F40" s="23"/>
      <c r="G40" s="23">
        <f t="shared" si="3"/>
        <v>4.39529353524103</v>
      </c>
    </row>
    <row r="41" s="1" customFormat="1" ht="15" customHeight="1" spans="1:7">
      <c r="A41" s="33" t="s">
        <v>46</v>
      </c>
      <c r="B41" s="21">
        <v>140494</v>
      </c>
      <c r="C41" s="22">
        <v>6402</v>
      </c>
      <c r="D41" s="22">
        <v>104104</v>
      </c>
      <c r="E41" s="21">
        <v>116686</v>
      </c>
      <c r="F41" s="23">
        <f t="shared" ref="F41:F45" si="5">E41/D41*100</f>
        <v>112.085990932145</v>
      </c>
      <c r="G41" s="23">
        <f t="shared" si="3"/>
        <v>-16.9459193986932</v>
      </c>
    </row>
    <row r="42" s="1" customFormat="1" ht="15" customHeight="1" spans="1:7">
      <c r="A42" s="28" t="s">
        <v>47</v>
      </c>
      <c r="B42" s="21">
        <v>66307</v>
      </c>
      <c r="C42" s="22">
        <v>59684</v>
      </c>
      <c r="D42" s="22">
        <v>74120</v>
      </c>
      <c r="E42" s="21">
        <v>74120</v>
      </c>
      <c r="F42" s="23">
        <f t="shared" si="5"/>
        <v>100</v>
      </c>
      <c r="G42" s="23">
        <f t="shared" si="3"/>
        <v>11.7830696608201</v>
      </c>
    </row>
    <row r="43" s="1" customFormat="1" ht="15" customHeight="1" spans="1:7">
      <c r="A43" s="28" t="s">
        <v>48</v>
      </c>
      <c r="B43" s="21">
        <v>14272</v>
      </c>
      <c r="C43" s="22">
        <v>18867</v>
      </c>
      <c r="D43" s="22">
        <v>18867</v>
      </c>
      <c r="E43" s="21">
        <v>23079</v>
      </c>
      <c r="F43" s="23">
        <f t="shared" si="5"/>
        <v>122.324693910002</v>
      </c>
      <c r="G43" s="23">
        <f t="shared" si="3"/>
        <v>61.7082399103139</v>
      </c>
    </row>
    <row r="44" s="1" customFormat="1" ht="15" customHeight="1" spans="1:7">
      <c r="A44" s="28" t="s">
        <v>49</v>
      </c>
      <c r="B44" s="21">
        <v>96846</v>
      </c>
      <c r="C44" s="22">
        <v>31200</v>
      </c>
      <c r="D44" s="22">
        <v>31200</v>
      </c>
      <c r="E44" s="21">
        <v>40224</v>
      </c>
      <c r="F44" s="23">
        <f t="shared" si="5"/>
        <v>128.923076923077</v>
      </c>
      <c r="G44" s="23">
        <f t="shared" si="3"/>
        <v>-58.4660182144848</v>
      </c>
    </row>
    <row r="45" s="1" customFormat="1" ht="15" customHeight="1" spans="1:7">
      <c r="A45" s="34" t="s">
        <v>50</v>
      </c>
      <c r="B45" s="17">
        <f>B35+B36+B38</f>
        <v>1178145</v>
      </c>
      <c r="C45" s="18">
        <f>C35+C36+C38</f>
        <v>906227</v>
      </c>
      <c r="D45" s="18">
        <f>D35+D36+D38</f>
        <v>1064691</v>
      </c>
      <c r="E45" s="17">
        <f>E35+E36+E38</f>
        <v>1215579</v>
      </c>
      <c r="F45" s="19">
        <f t="shared" si="5"/>
        <v>114.171999199768</v>
      </c>
      <c r="G45" s="19">
        <f t="shared" si="3"/>
        <v>3.17736781126262</v>
      </c>
    </row>
  </sheetData>
  <mergeCells count="7">
    <mergeCell ref="A2:G2"/>
    <mergeCell ref="F3:G3"/>
    <mergeCell ref="E4:G4"/>
    <mergeCell ref="A4:A5"/>
    <mergeCell ref="B4:B5"/>
    <mergeCell ref="C4:C5"/>
    <mergeCell ref="D4:D5"/>
  </mergeCells>
  <printOptions horizontalCentered="1" vertic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2022-08-13T07:14:00Z</dcterms:created>
  <dcterms:modified xsi:type="dcterms:W3CDTF">2022-08-13T07:16:11Z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2052-11.1.0.7989</vt:lpwstr>
  </property>
</Properties>
</file>